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IS" sheetId="1" r:id="rId1"/>
    <sheet name="BS" sheetId="2" r:id="rId2"/>
    <sheet name="NAV" sheetId="3" r:id="rId3"/>
    <sheet name="CF" sheetId="4" r:id="rId4"/>
  </sheets>
  <definedNames>
    <definedName name="_xlnm.Print_Area" localSheetId="1">'BS'!$A$1:$L$51</definedName>
    <definedName name="_xlnm.Print_Area" localSheetId="3">'CF'!$A$1:$I$61</definedName>
    <definedName name="_xlnm.Print_Area" localSheetId="0">'IS'!$A$1:$L$50</definedName>
    <definedName name="_xlnm.Print_Area" localSheetId="2">'NAV'!$A$1:$I$44</definedName>
    <definedName name="_xlnm.Print_Titles" localSheetId="2">'NAV'!$1:$5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<sst xmlns="http://schemas.openxmlformats.org/spreadsheetml/2006/main" count="141" uniqueCount="113">
  <si>
    <t>RM'000</t>
  </si>
  <si>
    <t>AmFIRST REAL ESTATE INVESTMENT TRUST</t>
  </si>
  <si>
    <t>Net property income</t>
  </si>
  <si>
    <t>Property expenses</t>
  </si>
  <si>
    <t>Interest income</t>
  </si>
  <si>
    <t>Administration expenses</t>
  </si>
  <si>
    <t>YEAR</t>
  </si>
  <si>
    <t>QUARTER</t>
  </si>
  <si>
    <t>TO DATE</t>
  </si>
  <si>
    <t>CURRENT</t>
  </si>
  <si>
    <t>NOTE</t>
  </si>
  <si>
    <t>Gross rental income</t>
  </si>
  <si>
    <t>Manager's fee</t>
  </si>
  <si>
    <t>Trustee's fee</t>
  </si>
  <si>
    <t>Valuation fee</t>
  </si>
  <si>
    <t>Auditors' remuneration</t>
  </si>
  <si>
    <t>Taxation fee</t>
  </si>
  <si>
    <t>Others</t>
  </si>
  <si>
    <t>Interest expenses</t>
  </si>
  <si>
    <t>Net income before taxation</t>
  </si>
  <si>
    <t>Taxation</t>
  </si>
  <si>
    <t>Net income after taxation</t>
  </si>
  <si>
    <t>Net income for the period is made up as follows:-</t>
  </si>
  <si>
    <t>Realised</t>
  </si>
  <si>
    <t>Unrealised</t>
  </si>
  <si>
    <t>Earnings per unit (sen)</t>
  </si>
  <si>
    <t>for the year ended 31st March 2007 and the accompanying explanatory notes.</t>
  </si>
  <si>
    <t>31ST MARCH 2007</t>
  </si>
  <si>
    <t>ASSETS</t>
  </si>
  <si>
    <t>Investment</t>
  </si>
  <si>
    <t>Investment properties</t>
  </si>
  <si>
    <t>Fixed deposits with licensed banks</t>
  </si>
  <si>
    <t>Other assets</t>
  </si>
  <si>
    <t>Trade and other receivables</t>
  </si>
  <si>
    <t>Cash and bank balances</t>
  </si>
  <si>
    <t>TOTAL ASSETS</t>
  </si>
  <si>
    <t>LIABILITIES</t>
  </si>
  <si>
    <t>Trade and other payables</t>
  </si>
  <si>
    <t>Borrowings</t>
  </si>
  <si>
    <t>NET ASSET VALUE</t>
  </si>
  <si>
    <t>TOTAL LIABILITIES</t>
  </si>
  <si>
    <t>FINANCE BY:</t>
  </si>
  <si>
    <t>Less : Establishment and issue expenses</t>
  </si>
  <si>
    <t>Undistributed income</t>
  </si>
  <si>
    <t>Net asset value attributable to unitholders</t>
  </si>
  <si>
    <t>Unitholders' Capital</t>
  </si>
  <si>
    <t>Number of units in circulation ('000)</t>
  </si>
  <si>
    <t>Net Asset Value per unit (RM)</t>
  </si>
  <si>
    <t>Basic, for income for the period</t>
  </si>
  <si>
    <t>Diluted, for income for the period</t>
  </si>
  <si>
    <t>Capital</t>
  </si>
  <si>
    <t>Distributable</t>
  </si>
  <si>
    <t>Undistributed</t>
  </si>
  <si>
    <t>Income</t>
  </si>
  <si>
    <t>Balance as at 1st April 2007</t>
  </si>
  <si>
    <t>Net income for the period</t>
  </si>
  <si>
    <t>audited financial statements for the year ended 31st March 2007 and the accompanying explanatory notes.</t>
  </si>
  <si>
    <t>The condensed cash flow statements should be read in conjuction with the audited financial statements</t>
  </si>
  <si>
    <t>CASH FLOW FROM OPERATING ACTIVITIES</t>
  </si>
  <si>
    <t>Income before taxation</t>
  </si>
  <si>
    <t>Adjustment for :-</t>
  </si>
  <si>
    <t>Operating income before working capital changes</t>
  </si>
  <si>
    <t>Changes in working capital</t>
  </si>
  <si>
    <t>(Increase)/Decrease in trade and other receivables</t>
  </si>
  <si>
    <t>Increase/(Decrease) in trade and other payables</t>
  </si>
  <si>
    <t>Increase/(Decrease) in rental deposits</t>
  </si>
  <si>
    <t>Cash generated from operations</t>
  </si>
  <si>
    <t>Tax paid</t>
  </si>
  <si>
    <t>Net cash generated from operating activities</t>
  </si>
  <si>
    <t>CASH FLOW FROM INVESTING ACTIVITIES</t>
  </si>
  <si>
    <t>Purchase of investment properties</t>
  </si>
  <si>
    <t>CASH FLOW FROM FINANCING ACTIVITIES</t>
  </si>
  <si>
    <t>Interest paid</t>
  </si>
  <si>
    <t>Net cash generated from financing activities</t>
  </si>
  <si>
    <t>Net change in cash and cash equivalents</t>
  </si>
  <si>
    <t>Cash and cash equivalents at the beginning of period</t>
  </si>
  <si>
    <t>Cash and cash equivalents at the end of period</t>
  </si>
  <si>
    <t>A</t>
  </si>
  <si>
    <t>CASH AND CASH EQUIVALENTS COMPRISE :-</t>
  </si>
  <si>
    <t>Fixed deposit with licensed banks</t>
  </si>
  <si>
    <t>Rental deposits</t>
  </si>
  <si>
    <t>Unitholders'</t>
  </si>
  <si>
    <t>The condensed statement of changes in net asset value should be read in conjuction with the</t>
  </si>
  <si>
    <t>AS AT</t>
  </si>
  <si>
    <t>Legal fee</t>
  </si>
  <si>
    <t>Distribution to unitholders</t>
  </si>
  <si>
    <t>Addition in borrowings</t>
  </si>
  <si>
    <t>Distributions to Unitholders</t>
  </si>
  <si>
    <t>B5</t>
  </si>
  <si>
    <t>B13</t>
  </si>
  <si>
    <t>B9</t>
  </si>
  <si>
    <t>UNAUDITED CONDENSED INCOME STATEMENT</t>
  </si>
  <si>
    <t>The condensed income statement should be read in conjuction with the audited financial statement</t>
  </si>
  <si>
    <t>(UNAUDITED)</t>
  </si>
  <si>
    <t>(AUDITED)</t>
  </si>
  <si>
    <t>CONDENSED BALANCE SHEET</t>
  </si>
  <si>
    <t>UNAUDITED CONDENSED CASH FLOW STATEMENTS</t>
  </si>
  <si>
    <t>Not applicable</t>
  </si>
  <si>
    <t>Fund</t>
  </si>
  <si>
    <t>The condensed balance sheet should be read in conjuction with the audited financial statements</t>
  </si>
  <si>
    <t>UNAUDITED CONDENSED STATEMENT OF CHANGES IN NET ASSET VALUE</t>
  </si>
  <si>
    <t>Bursa Malaysia Securities Berhad in compliance with the Listing Requirement.</t>
  </si>
  <si>
    <t>For the Financial Quarter Ended 30th September 2007</t>
  </si>
  <si>
    <t>30.09.2007</t>
  </si>
  <si>
    <t>As at 30th September 2007</t>
  </si>
  <si>
    <t>30TH SEPTEMBER 2007</t>
  </si>
  <si>
    <t>Balance as at 30th September 2007</t>
  </si>
  <si>
    <t>6 Months ended</t>
  </si>
  <si>
    <t>30th September 2007</t>
  </si>
  <si>
    <t>For the Financial Period Ended 30th September 2007</t>
  </si>
  <si>
    <t>No comparative figures are available as this is the second quarterly report prepared by the Trust to</t>
  </si>
  <si>
    <t>Establishment and issue expenses</t>
  </si>
  <si>
    <t>Net cash used in investing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</si>
</sst>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-\ \ "/>
    <numFmt numFmtId="165" formatCode="#,##0.00_);\(#,##0.00\);\-\ \ "/>
    <numFmt numFmtId="166" formatCode="#,##0.00_);\(#,##0.00\);\ \-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#,##0.0_);\(#,##0.0\);\-\ \ "/>
    <numFmt numFmtId="171" formatCode="[$-409]dddd\,\ mmmm\ dd\,\ yyyy"/>
    <numFmt numFmtId="172" formatCode="[$-409]mmm\-yy;@"/>
    <numFmt numFmtId="173" formatCode="0.00_);\(0.00\)"/>
    <numFmt numFmtId="174" formatCode="_(* #,##0.00000_);_(* \(#,##0.00000\);_(* &quot;-&quot;?????_);_(@_)"/>
    <numFmt numFmtId="175" formatCode="_(* #,##0.0_);_(* \(#,##0.0\);_(* &quot;-&quot;?_);_(@_)"/>
    <numFmt numFmtId="176" formatCode="_(* #,##0.000_);_(* \(#,##0.000\);_(* &quot;-&quot;???_);_(@_)"/>
    <numFmt numFmtId="177" formatCode="_(* #,##0.0000_);_(* \(#,##0.0000\);_(* &quot;-&quot;??_);_(@_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b/>
      <sz val="1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/>
    </xf>
    <xf numFmtId="37" fontId="4" fillId="2" borderId="0" xfId="0" applyNumberFormat="1" applyFont="1" applyFill="1" applyBorder="1" applyAlignment="1" applyProtection="1">
      <alignment horizontal="left"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 horizontal="left"/>
      <protection/>
    </xf>
    <xf numFmtId="37" fontId="6" fillId="2" borderId="0" xfId="0" applyNumberFormat="1" applyFont="1" applyFill="1" applyBorder="1" applyAlignment="1" applyProtection="1">
      <alignment horizontal="center"/>
      <protection/>
    </xf>
    <xf numFmtId="1" fontId="6" fillId="2" borderId="0" xfId="0" applyNumberFormat="1" applyFont="1" applyFill="1" applyBorder="1" applyAlignment="1" applyProtection="1">
      <alignment horizontal="center"/>
      <protection/>
    </xf>
    <xf numFmtId="166" fontId="7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37" fontId="4" fillId="2" borderId="1" xfId="0" applyNumberFormat="1" applyFont="1" applyFill="1" applyBorder="1" applyAlignment="1" applyProtection="1">
      <alignment/>
      <protection/>
    </xf>
    <xf numFmtId="37" fontId="4" fillId="2" borderId="2" xfId="0" applyNumberFormat="1" applyFont="1" applyFill="1" applyBorder="1" applyAlignment="1" applyProtection="1">
      <alignment/>
      <protection/>
    </xf>
    <xf numFmtId="37" fontId="4" fillId="2" borderId="3" xfId="0" applyNumberFormat="1" applyFont="1" applyFill="1" applyBorder="1" applyAlignment="1" applyProtection="1">
      <alignment/>
      <protection/>
    </xf>
    <xf numFmtId="37" fontId="4" fillId="2" borderId="4" xfId="0" applyNumberFormat="1" applyFont="1" applyFill="1" applyBorder="1" applyAlignment="1" applyProtection="1">
      <alignment/>
      <protection/>
    </xf>
    <xf numFmtId="37" fontId="4" fillId="2" borderId="5" xfId="0" applyNumberFormat="1" applyFont="1" applyFill="1" applyBorder="1" applyAlignment="1" applyProtection="1">
      <alignment/>
      <protection/>
    </xf>
    <xf numFmtId="37" fontId="6" fillId="2" borderId="6" xfId="0" applyNumberFormat="1" applyFont="1" applyFill="1" applyBorder="1" applyAlignment="1" applyProtection="1">
      <alignment horizontal="center"/>
      <protection/>
    </xf>
    <xf numFmtId="37" fontId="6" fillId="2" borderId="3" xfId="0" applyNumberFormat="1" applyFont="1" applyFill="1" applyBorder="1" applyAlignment="1" applyProtection="1">
      <alignment/>
      <protection/>
    </xf>
    <xf numFmtId="37" fontId="6" fillId="2" borderId="2" xfId="0" applyNumberFormat="1" applyFont="1" applyFill="1" applyBorder="1" applyAlignment="1" applyProtection="1">
      <alignment horizontal="center"/>
      <protection/>
    </xf>
    <xf numFmtId="37" fontId="6" fillId="2" borderId="5" xfId="0" applyNumberFormat="1" applyFont="1" applyFill="1" applyBorder="1" applyAlignment="1" applyProtection="1">
      <alignment horizontal="center"/>
      <protection/>
    </xf>
    <xf numFmtId="37" fontId="4" fillId="2" borderId="3" xfId="0" applyNumberFormat="1" applyFont="1" applyFill="1" applyBorder="1" applyAlignment="1" applyProtection="1">
      <alignment horizontal="center"/>
      <protection/>
    </xf>
    <xf numFmtId="37" fontId="4" fillId="2" borderId="7" xfId="0" applyNumberFormat="1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horizontal="center"/>
      <protection/>
    </xf>
    <xf numFmtId="37" fontId="6" fillId="2" borderId="8" xfId="0" applyNumberFormat="1" applyFont="1" applyFill="1" applyBorder="1" applyAlignment="1" applyProtection="1">
      <alignment horizontal="center"/>
      <protection/>
    </xf>
    <xf numFmtId="37" fontId="4" fillId="2" borderId="6" xfId="0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6" fontId="7" fillId="2" borderId="4" xfId="0" applyNumberFormat="1" applyFont="1" applyFill="1" applyBorder="1" applyAlignment="1">
      <alignment/>
    </xf>
    <xf numFmtId="166" fontId="7" fillId="2" borderId="7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37" fontId="4" fillId="2" borderId="9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9" fillId="2" borderId="9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37" fontId="4" fillId="2" borderId="9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>
      <alignment/>
    </xf>
    <xf numFmtId="37" fontId="4" fillId="2" borderId="9" xfId="0" applyNumberFormat="1" applyFont="1" applyFill="1" applyBorder="1" applyAlignment="1" applyProtection="1">
      <alignment horizontal="left"/>
      <protection/>
    </xf>
    <xf numFmtId="37" fontId="4" fillId="2" borderId="5" xfId="0" applyNumberFormat="1" applyFont="1" applyFill="1" applyBorder="1" applyAlignment="1" applyProtection="1">
      <alignment horizontal="center"/>
      <protection/>
    </xf>
    <xf numFmtId="37" fontId="4" fillId="2" borderId="8" xfId="0" applyNumberFormat="1" applyFont="1" applyFill="1" applyBorder="1" applyAlignment="1" applyProtection="1">
      <alignment horizontal="center"/>
      <protection/>
    </xf>
    <xf numFmtId="164" fontId="7" fillId="2" borderId="5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4" fillId="2" borderId="5" xfId="15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41" fontId="7" fillId="2" borderId="5" xfId="0" applyNumberFormat="1" applyFont="1" applyFill="1" applyBorder="1" applyAlignment="1">
      <alignment/>
    </xf>
    <xf numFmtId="166" fontId="4" fillId="2" borderId="5" xfId="15" applyNumberFormat="1" applyFont="1" applyFill="1" applyBorder="1" applyAlignment="1">
      <alignment horizontal="right"/>
    </xf>
    <xf numFmtId="166" fontId="7" fillId="2" borderId="8" xfId="0" applyNumberFormat="1" applyFont="1" applyFill="1" applyBorder="1" applyAlignment="1">
      <alignment/>
    </xf>
    <xf numFmtId="166" fontId="4" fillId="2" borderId="5" xfId="0" applyNumberFormat="1" applyFont="1" applyFill="1" applyBorder="1" applyAlignment="1">
      <alignment/>
    </xf>
    <xf numFmtId="166" fontId="4" fillId="2" borderId="5" xfId="15" applyNumberFormat="1" applyFont="1" applyFill="1" applyBorder="1" applyAlignment="1">
      <alignment/>
    </xf>
    <xf numFmtId="37" fontId="6" fillId="2" borderId="5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>
      <alignment/>
    </xf>
    <xf numFmtId="37" fontId="6" fillId="2" borderId="10" xfId="0" applyNumberFormat="1" applyFont="1" applyFill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 horizontal="right"/>
      <protection/>
    </xf>
    <xf numFmtId="1" fontId="6" fillId="2" borderId="5" xfId="0" applyNumberFormat="1" applyFont="1" applyFill="1" applyBorder="1" applyAlignment="1" applyProtection="1">
      <alignment horizontal="center"/>
      <protection/>
    </xf>
    <xf numFmtId="37" fontId="4" fillId="2" borderId="2" xfId="0" applyNumberFormat="1" applyFont="1" applyFill="1" applyBorder="1" applyAlignment="1" applyProtection="1">
      <alignment horizontal="center"/>
      <protection/>
    </xf>
    <xf numFmtId="166" fontId="7" fillId="2" borderId="5" xfId="0" applyNumberFormat="1" applyFont="1" applyFill="1" applyBorder="1" applyAlignment="1">
      <alignment/>
    </xf>
    <xf numFmtId="164" fontId="8" fillId="2" borderId="5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6" fontId="6" fillId="2" borderId="5" xfId="15" applyNumberFormat="1" applyFont="1" applyFill="1" applyBorder="1" applyAlignment="1">
      <alignment/>
    </xf>
    <xf numFmtId="37" fontId="4" fillId="2" borderId="8" xfId="0" applyNumberFormat="1" applyFont="1" applyFill="1" applyBorder="1" applyAlignment="1" applyProtection="1">
      <alignment/>
      <protection/>
    </xf>
    <xf numFmtId="168" fontId="10" fillId="2" borderId="4" xfId="15" applyNumberFormat="1" applyFont="1" applyFill="1" applyBorder="1" applyAlignment="1" applyProtection="1">
      <alignment horizontal="right"/>
      <protection/>
    </xf>
    <xf numFmtId="168" fontId="10" fillId="2" borderId="5" xfId="15" applyNumberFormat="1" applyFont="1" applyFill="1" applyBorder="1" applyAlignment="1" applyProtection="1">
      <alignment horizontal="right"/>
      <protection/>
    </xf>
    <xf numFmtId="168" fontId="10" fillId="2" borderId="3" xfId="15" applyNumberFormat="1" applyFont="1" applyFill="1" applyBorder="1" applyAlignment="1" applyProtection="1">
      <alignment/>
      <protection/>
    </xf>
    <xf numFmtId="168" fontId="10" fillId="2" borderId="0" xfId="15" applyNumberFormat="1" applyFont="1" applyFill="1" applyBorder="1" applyAlignment="1" applyProtection="1">
      <alignment horizontal="right"/>
      <protection/>
    </xf>
    <xf numFmtId="168" fontId="10" fillId="2" borderId="0" xfId="15" applyNumberFormat="1" applyFont="1" applyFill="1" applyBorder="1" applyAlignment="1" applyProtection="1">
      <alignment/>
      <protection/>
    </xf>
    <xf numFmtId="168" fontId="10" fillId="2" borderId="5" xfId="15" applyNumberFormat="1" applyFont="1" applyFill="1" applyBorder="1" applyAlignment="1" applyProtection="1">
      <alignment/>
      <protection/>
    </xf>
    <xf numFmtId="168" fontId="10" fillId="2" borderId="0" xfId="15" applyNumberFormat="1" applyFont="1" applyFill="1" applyBorder="1" applyAlignment="1">
      <alignment/>
    </xf>
    <xf numFmtId="168" fontId="10" fillId="2" borderId="5" xfId="15" applyNumberFormat="1" applyFont="1" applyFill="1" applyBorder="1" applyAlignment="1">
      <alignment/>
    </xf>
    <xf numFmtId="168" fontId="10" fillId="2" borderId="3" xfId="15" applyNumberFormat="1" applyFont="1" applyFill="1" applyBorder="1" applyAlignment="1">
      <alignment/>
    </xf>
    <xf numFmtId="168" fontId="10" fillId="2" borderId="11" xfId="15" applyNumberFormat="1" applyFont="1" applyFill="1" applyBorder="1" applyAlignment="1" applyProtection="1">
      <alignment horizontal="right"/>
      <protection/>
    </xf>
    <xf numFmtId="168" fontId="10" fillId="2" borderId="12" xfId="15" applyNumberFormat="1" applyFont="1" applyFill="1" applyBorder="1" applyAlignment="1">
      <alignment/>
    </xf>
    <xf numFmtId="168" fontId="10" fillId="2" borderId="12" xfId="15" applyNumberFormat="1" applyFont="1" applyFill="1" applyBorder="1" applyAlignment="1" applyProtection="1">
      <alignment horizontal="right"/>
      <protection/>
    </xf>
    <xf numFmtId="168" fontId="10" fillId="2" borderId="5" xfId="15" applyNumberFormat="1" applyFont="1" applyFill="1" applyBorder="1" applyAlignment="1">
      <alignment horizontal="right"/>
    </xf>
    <xf numFmtId="168" fontId="10" fillId="2" borderId="3" xfId="15" applyNumberFormat="1" applyFont="1" applyFill="1" applyBorder="1" applyAlignment="1">
      <alignment horizontal="right"/>
    </xf>
    <xf numFmtId="168" fontId="10" fillId="2" borderId="13" xfId="15" applyNumberFormat="1" applyFont="1" applyFill="1" applyBorder="1" applyAlignment="1" applyProtection="1">
      <alignment horizontal="right"/>
      <protection/>
    </xf>
    <xf numFmtId="168" fontId="10" fillId="2" borderId="14" xfId="15" applyNumberFormat="1" applyFont="1" applyFill="1" applyBorder="1" applyAlignment="1" applyProtection="1">
      <alignment horizontal="right"/>
      <protection/>
    </xf>
    <xf numFmtId="168" fontId="10" fillId="2" borderId="15" xfId="15" applyNumberFormat="1" applyFont="1" applyFill="1" applyBorder="1" applyAlignment="1" applyProtection="1">
      <alignment horizontal="right"/>
      <protection/>
    </xf>
    <xf numFmtId="168" fontId="10" fillId="2" borderId="16" xfId="15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center"/>
    </xf>
    <xf numFmtId="37" fontId="6" fillId="2" borderId="10" xfId="0" applyNumberFormat="1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10" fillId="2" borderId="16" xfId="15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68" fontId="4" fillId="2" borderId="0" xfId="15" applyNumberFormat="1" applyFont="1" applyFill="1" applyAlignment="1">
      <alignment/>
    </xf>
    <xf numFmtId="168" fontId="4" fillId="2" borderId="15" xfId="15" applyNumberFormat="1" applyFont="1" applyFill="1" applyBorder="1" applyAlignment="1">
      <alignment/>
    </xf>
    <xf numFmtId="168" fontId="4" fillId="2" borderId="0" xfId="15" applyNumberFormat="1" applyFont="1" applyFill="1" applyBorder="1" applyAlignment="1" applyProtection="1">
      <alignment horizontal="center"/>
      <protection/>
    </xf>
    <xf numFmtId="168" fontId="7" fillId="2" borderId="4" xfId="15" applyNumberFormat="1" applyFont="1" applyFill="1" applyBorder="1" applyAlignment="1">
      <alignment/>
    </xf>
    <xf numFmtId="168" fontId="4" fillId="2" borderId="4" xfId="15" applyNumberFormat="1" applyFont="1" applyFill="1" applyBorder="1" applyAlignment="1" applyProtection="1">
      <alignment horizontal="center"/>
      <protection/>
    </xf>
    <xf numFmtId="168" fontId="4" fillId="2" borderId="14" xfId="15" applyNumberFormat="1" applyFont="1" applyFill="1" applyBorder="1" applyAlignment="1" applyProtection="1">
      <alignment horizontal="center"/>
      <protection/>
    </xf>
    <xf numFmtId="168" fontId="4" fillId="2" borderId="15" xfId="15" applyNumberFormat="1" applyFont="1" applyFill="1" applyBorder="1" applyAlignment="1" applyProtection="1">
      <alignment horizontal="center"/>
      <protection/>
    </xf>
    <xf numFmtId="37" fontId="12" fillId="2" borderId="0" xfId="0" applyNumberFormat="1" applyFont="1" applyFill="1" applyBorder="1" applyAlignment="1" applyProtection="1">
      <alignment/>
      <protection/>
    </xf>
    <xf numFmtId="168" fontId="4" fillId="2" borderId="0" xfId="0" applyNumberFormat="1" applyFont="1" applyFill="1" applyAlignment="1">
      <alignment/>
    </xf>
    <xf numFmtId="168" fontId="4" fillId="2" borderId="0" xfId="15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>
      <alignment/>
    </xf>
    <xf numFmtId="168" fontId="10" fillId="2" borderId="0" xfId="15" applyNumberFormat="1" applyFont="1" applyFill="1" applyBorder="1" applyAlignment="1" applyProtection="1">
      <alignment horizontal="center"/>
      <protection/>
    </xf>
    <xf numFmtId="43" fontId="10" fillId="2" borderId="0" xfId="15" applyNumberFormat="1" applyFont="1" applyFill="1" applyBorder="1" applyAlignment="1" applyProtection="1">
      <alignment horizontal="right"/>
      <protection/>
    </xf>
    <xf numFmtId="168" fontId="6" fillId="2" borderId="0" xfId="15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7" fontId="13" fillId="2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37" fontId="16" fillId="2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N50"/>
  <sheetViews>
    <sheetView tabSelected="1" zoomScale="75" zoomScaleNormal="75" workbookViewId="0" topLeftCell="A1">
      <selection activeCell="B47" sqref="B47:K47"/>
    </sheetView>
  </sheetViews>
  <sheetFormatPr defaultColWidth="9.140625" defaultRowHeight="19.5" customHeight="1" outlineLevelRow="1"/>
  <cols>
    <col min="1" max="1" width="2.7109375" style="11" customWidth="1"/>
    <col min="2" max="2" width="2.140625" style="11" customWidth="1"/>
    <col min="3" max="3" width="3.00390625" style="11" customWidth="1"/>
    <col min="4" max="4" width="47.7109375" style="11" customWidth="1"/>
    <col min="5" max="5" width="9.140625" style="11" customWidth="1"/>
    <col min="6" max="6" width="2.7109375" style="11" customWidth="1"/>
    <col min="7" max="7" width="16.8515625" style="11" customWidth="1"/>
    <col min="8" max="9" width="2.7109375" style="11" customWidth="1"/>
    <col min="10" max="10" width="16.8515625" style="11" customWidth="1"/>
    <col min="11" max="12" width="2.7109375" style="11" customWidth="1"/>
    <col min="13" max="14" width="17.8515625" style="90" customWidth="1"/>
    <col min="15" max="16384" width="9.140625" style="11" customWidth="1"/>
  </cols>
  <sheetData>
    <row r="1" spans="2:11" ht="11.25" customHeight="1">
      <c r="B1" s="2"/>
      <c r="C1" s="2"/>
      <c r="D1" s="2"/>
      <c r="E1" s="2"/>
      <c r="F1" s="2"/>
      <c r="G1" s="1"/>
      <c r="H1" s="1"/>
      <c r="I1" s="2"/>
      <c r="J1" s="3"/>
      <c r="K1" s="1"/>
    </row>
    <row r="2" spans="2:11" ht="19.5" customHeight="1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4.25" customHeight="1">
      <c r="B3" s="2"/>
      <c r="C3" s="2"/>
      <c r="D3" s="2"/>
      <c r="E3" s="2"/>
      <c r="F3" s="2"/>
      <c r="G3" s="1"/>
      <c r="H3" s="1"/>
      <c r="I3" s="2"/>
      <c r="J3" s="3"/>
      <c r="K3" s="1"/>
    </row>
    <row r="4" spans="2:14" s="1" customFormat="1" ht="14.2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M4" s="99"/>
      <c r="N4" s="99"/>
    </row>
    <row r="5" spans="2:14" s="1" customFormat="1" ht="12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M5" s="99"/>
      <c r="N5" s="99"/>
    </row>
    <row r="6" spans="2:14" s="1" customFormat="1" ht="19.5" customHeight="1">
      <c r="B6" s="111" t="s">
        <v>91</v>
      </c>
      <c r="C6" s="111"/>
      <c r="D6" s="111"/>
      <c r="E6" s="111"/>
      <c r="F6" s="111"/>
      <c r="G6" s="111"/>
      <c r="H6" s="111"/>
      <c r="I6" s="111"/>
      <c r="J6" s="111"/>
      <c r="K6" s="111"/>
      <c r="M6" s="99"/>
      <c r="N6" s="99"/>
    </row>
    <row r="7" spans="2:14" s="1" customFormat="1" ht="19.5" customHeight="1">
      <c r="B7" s="111" t="s">
        <v>102</v>
      </c>
      <c r="C7" s="111"/>
      <c r="D7" s="111"/>
      <c r="E7" s="111"/>
      <c r="F7" s="111"/>
      <c r="G7" s="111"/>
      <c r="H7" s="111"/>
      <c r="I7" s="111"/>
      <c r="J7" s="111"/>
      <c r="K7" s="111"/>
      <c r="M7" s="99"/>
      <c r="N7" s="99"/>
    </row>
    <row r="8" spans="2:14" s="1" customFormat="1" ht="12.75" customHeight="1" thickBot="1">
      <c r="B8" s="36"/>
      <c r="C8" s="37"/>
      <c r="D8" s="37"/>
      <c r="E8" s="36"/>
      <c r="F8" s="36"/>
      <c r="G8" s="36"/>
      <c r="H8" s="36"/>
      <c r="I8" s="37"/>
      <c r="J8" s="38"/>
      <c r="K8" s="36"/>
      <c r="M8" s="99"/>
      <c r="N8" s="99"/>
    </row>
    <row r="9" spans="2:11" ht="12.75" customHeight="1">
      <c r="B9" s="51"/>
      <c r="C9" s="51"/>
      <c r="D9" s="51"/>
      <c r="E9" s="52"/>
      <c r="F9" s="6"/>
      <c r="G9" s="1"/>
      <c r="H9" s="1"/>
      <c r="I9" s="6"/>
      <c r="J9" s="6"/>
      <c r="K9" s="6"/>
    </row>
    <row r="10" spans="2:11" ht="6" customHeight="1">
      <c r="B10" s="12"/>
      <c r="C10" s="25"/>
      <c r="D10" s="25"/>
      <c r="E10" s="13"/>
      <c r="F10" s="12"/>
      <c r="G10" s="17"/>
      <c r="H10" s="19"/>
      <c r="I10" s="12"/>
      <c r="J10" s="17"/>
      <c r="K10" s="19"/>
    </row>
    <row r="11" spans="2:11" ht="19.5" customHeight="1">
      <c r="B11" s="14"/>
      <c r="C11" s="2"/>
      <c r="D11" s="2"/>
      <c r="E11" s="16"/>
      <c r="F11" s="14"/>
      <c r="G11" s="8" t="s">
        <v>9</v>
      </c>
      <c r="H11" s="20"/>
      <c r="I11" s="14"/>
      <c r="J11" s="8" t="s">
        <v>9</v>
      </c>
      <c r="K11" s="20"/>
    </row>
    <row r="12" spans="2:11" ht="19.5" customHeight="1">
      <c r="B12" s="14"/>
      <c r="C12" s="2"/>
      <c r="D12" s="2"/>
      <c r="E12" s="16"/>
      <c r="F12" s="14"/>
      <c r="G12" s="8" t="s">
        <v>6</v>
      </c>
      <c r="H12" s="20"/>
      <c r="I12" s="14"/>
      <c r="J12" s="8" t="s">
        <v>6</v>
      </c>
      <c r="K12" s="20"/>
    </row>
    <row r="13" spans="2:11" ht="19.5" customHeight="1">
      <c r="B13" s="14"/>
      <c r="C13" s="2"/>
      <c r="D13" s="2"/>
      <c r="E13" s="16"/>
      <c r="F13" s="14"/>
      <c r="G13" s="9" t="s">
        <v>7</v>
      </c>
      <c r="H13" s="54"/>
      <c r="I13" s="14"/>
      <c r="J13" s="9" t="s">
        <v>8</v>
      </c>
      <c r="K13" s="54"/>
    </row>
    <row r="14" spans="2:11" ht="19.5" customHeight="1">
      <c r="B14" s="14"/>
      <c r="C14" s="1"/>
      <c r="D14" s="53"/>
      <c r="E14" s="16" t="s">
        <v>10</v>
      </c>
      <c r="F14" s="14"/>
      <c r="G14" s="8" t="s">
        <v>103</v>
      </c>
      <c r="H14" s="20"/>
      <c r="I14" s="14"/>
      <c r="J14" s="8" t="str">
        <f>+G14</f>
        <v>30.09.2007</v>
      </c>
      <c r="K14" s="20"/>
    </row>
    <row r="15" spans="2:11" ht="19.5" customHeight="1">
      <c r="B15" s="14"/>
      <c r="C15" s="53"/>
      <c r="D15" s="53"/>
      <c r="E15" s="16"/>
      <c r="F15" s="14"/>
      <c r="G15" s="8" t="s">
        <v>0</v>
      </c>
      <c r="H15" s="20"/>
      <c r="I15" s="14"/>
      <c r="J15" s="8" t="s">
        <v>0</v>
      </c>
      <c r="K15" s="20"/>
    </row>
    <row r="16" spans="2:11" ht="6" customHeight="1">
      <c r="B16" s="22"/>
      <c r="C16" s="15"/>
      <c r="D16" s="15"/>
      <c r="E16" s="62"/>
      <c r="F16" s="22"/>
      <c r="G16" s="23"/>
      <c r="H16" s="24"/>
      <c r="I16" s="22"/>
      <c r="J16" s="23"/>
      <c r="K16" s="24"/>
    </row>
    <row r="17" spans="2:14" s="1" customFormat="1" ht="11.25" customHeight="1">
      <c r="B17" s="14"/>
      <c r="C17" s="2"/>
      <c r="D17" s="2"/>
      <c r="E17" s="16"/>
      <c r="F17" s="14"/>
      <c r="G17" s="8"/>
      <c r="H17" s="20"/>
      <c r="I17" s="21"/>
      <c r="J17" s="8"/>
      <c r="K17" s="39"/>
      <c r="M17" s="99"/>
      <c r="N17" s="99"/>
    </row>
    <row r="18" spans="2:14" s="58" customFormat="1" ht="19.5" customHeight="1">
      <c r="B18" s="18"/>
      <c r="C18" s="7" t="s">
        <v>11</v>
      </c>
      <c r="D18" s="7"/>
      <c r="E18" s="50"/>
      <c r="F18" s="18"/>
      <c r="G18" s="66">
        <v>14994.882290000001</v>
      </c>
      <c r="H18" s="64"/>
      <c r="I18" s="65"/>
      <c r="J18" s="66">
        <v>27817.06795</v>
      </c>
      <c r="K18" s="57"/>
      <c r="M18" s="106"/>
      <c r="N18" s="106"/>
    </row>
    <row r="19" spans="2:14" s="1" customFormat="1" ht="19.5" customHeight="1">
      <c r="B19" s="14"/>
      <c r="C19" s="5" t="s">
        <v>3</v>
      </c>
      <c r="D19" s="5"/>
      <c r="E19" s="39"/>
      <c r="F19" s="14"/>
      <c r="G19" s="63">
        <v>-4414.07909</v>
      </c>
      <c r="H19" s="64"/>
      <c r="I19" s="65"/>
      <c r="J19" s="63">
        <v>-7997.14443</v>
      </c>
      <c r="K19" s="41"/>
      <c r="M19" s="106"/>
      <c r="N19" s="106"/>
    </row>
    <row r="20" spans="2:14" s="58" customFormat="1" ht="19.5" customHeight="1">
      <c r="B20" s="18"/>
      <c r="C20" s="6" t="s">
        <v>2</v>
      </c>
      <c r="D20" s="6"/>
      <c r="E20" s="39"/>
      <c r="F20" s="18"/>
      <c r="G20" s="67">
        <f>SUM(G18:G19)</f>
        <v>10580.803200000002</v>
      </c>
      <c r="H20" s="68"/>
      <c r="I20" s="65"/>
      <c r="J20" s="67">
        <f>SUM(J18:J19)</f>
        <v>19819.92352</v>
      </c>
      <c r="K20" s="57"/>
      <c r="M20" s="106"/>
      <c r="N20" s="106"/>
    </row>
    <row r="21" spans="2:14" s="1" customFormat="1" ht="19.5" customHeight="1">
      <c r="B21" s="14"/>
      <c r="C21" s="2" t="s">
        <v>4</v>
      </c>
      <c r="D21" s="2"/>
      <c r="E21" s="39"/>
      <c r="F21" s="14"/>
      <c r="G21" s="63">
        <v>107.47465</v>
      </c>
      <c r="H21" s="68"/>
      <c r="I21" s="65"/>
      <c r="J21" s="63">
        <v>217.1361</v>
      </c>
      <c r="K21" s="42"/>
      <c r="M21" s="106"/>
      <c r="N21" s="106"/>
    </row>
    <row r="22" spans="2:14" s="1" customFormat="1" ht="19.5" customHeight="1">
      <c r="B22" s="14"/>
      <c r="C22" s="2"/>
      <c r="D22" s="2"/>
      <c r="E22" s="39"/>
      <c r="F22" s="14"/>
      <c r="G22" s="67">
        <f>+G20+G21</f>
        <v>10688.277850000002</v>
      </c>
      <c r="H22" s="68"/>
      <c r="I22" s="65"/>
      <c r="J22" s="67">
        <f>+J20+J21</f>
        <v>20037.05962</v>
      </c>
      <c r="K22" s="42"/>
      <c r="M22" s="106"/>
      <c r="N22" s="106"/>
    </row>
    <row r="23" spans="2:14" s="58" customFormat="1" ht="19.5" customHeight="1">
      <c r="B23" s="59"/>
      <c r="C23" s="58" t="s">
        <v>5</v>
      </c>
      <c r="E23" s="84"/>
      <c r="F23" s="59"/>
      <c r="G23" s="69"/>
      <c r="H23" s="70"/>
      <c r="I23" s="71"/>
      <c r="J23" s="69"/>
      <c r="K23" s="60"/>
      <c r="M23" s="106"/>
      <c r="N23" s="106"/>
    </row>
    <row r="24" spans="2:14" s="1" customFormat="1" ht="19.5" customHeight="1">
      <c r="B24" s="26"/>
      <c r="D24" s="1" t="s">
        <v>12</v>
      </c>
      <c r="E24" s="84"/>
      <c r="F24" s="26"/>
      <c r="G24" s="72">
        <v>-747.35006</v>
      </c>
      <c r="H24" s="70"/>
      <c r="I24" s="71"/>
      <c r="J24" s="72">
        <v>-1446.95809</v>
      </c>
      <c r="K24" s="43"/>
      <c r="M24" s="106"/>
      <c r="N24" s="106"/>
    </row>
    <row r="25" spans="2:14" s="1" customFormat="1" ht="19.5" customHeight="1">
      <c r="B25" s="26"/>
      <c r="D25" s="1" t="s">
        <v>13</v>
      </c>
      <c r="E25" s="84"/>
      <c r="F25" s="26"/>
      <c r="G25" s="73">
        <v>-37.47312</v>
      </c>
      <c r="H25" s="70"/>
      <c r="I25" s="71"/>
      <c r="J25" s="73">
        <v>-80.1754</v>
      </c>
      <c r="K25" s="44"/>
      <c r="M25" s="106"/>
      <c r="N25" s="106"/>
    </row>
    <row r="26" spans="2:14" s="1" customFormat="1" ht="19.5" customHeight="1" hidden="1">
      <c r="B26" s="26"/>
      <c r="D26" s="1" t="s">
        <v>14</v>
      </c>
      <c r="E26" s="84"/>
      <c r="F26" s="26"/>
      <c r="G26" s="73">
        <v>0</v>
      </c>
      <c r="H26" s="70"/>
      <c r="I26" s="71"/>
      <c r="J26" s="73">
        <v>0</v>
      </c>
      <c r="K26" s="45"/>
      <c r="M26" s="106"/>
      <c r="N26" s="106"/>
    </row>
    <row r="27" spans="2:14" s="1" customFormat="1" ht="19.5" customHeight="1">
      <c r="B27" s="26"/>
      <c r="D27" s="1" t="s">
        <v>84</v>
      </c>
      <c r="E27" s="84"/>
      <c r="F27" s="26"/>
      <c r="G27" s="73">
        <v>0</v>
      </c>
      <c r="H27" s="70"/>
      <c r="I27" s="71"/>
      <c r="J27" s="73">
        <v>-72.87</v>
      </c>
      <c r="K27" s="45"/>
      <c r="M27" s="106"/>
      <c r="N27" s="106"/>
    </row>
    <row r="28" spans="2:14" s="1" customFormat="1" ht="19.5" customHeight="1">
      <c r="B28" s="26"/>
      <c r="D28" s="1" t="s">
        <v>15</v>
      </c>
      <c r="E28" s="84"/>
      <c r="F28" s="26"/>
      <c r="G28" s="73">
        <v>-3.75</v>
      </c>
      <c r="H28" s="75"/>
      <c r="I28" s="76"/>
      <c r="J28" s="73">
        <v>-53.7</v>
      </c>
      <c r="K28" s="46"/>
      <c r="M28" s="106"/>
      <c r="N28" s="106"/>
    </row>
    <row r="29" spans="2:14" s="1" customFormat="1" ht="19.5" customHeight="1">
      <c r="B29" s="26"/>
      <c r="D29" s="1" t="s">
        <v>16</v>
      </c>
      <c r="E29" s="84"/>
      <c r="F29" s="26"/>
      <c r="G29" s="73">
        <v>-3</v>
      </c>
      <c r="H29" s="70"/>
      <c r="I29" s="71"/>
      <c r="J29" s="73">
        <v>-6</v>
      </c>
      <c r="K29" s="56"/>
      <c r="M29" s="106"/>
      <c r="N29" s="106"/>
    </row>
    <row r="30" spans="2:14" s="1" customFormat="1" ht="19.5" customHeight="1">
      <c r="B30" s="26"/>
      <c r="D30" s="1" t="s">
        <v>17</v>
      </c>
      <c r="E30" s="84"/>
      <c r="F30" s="26"/>
      <c r="G30" s="73">
        <v>-81.86526000000026</v>
      </c>
      <c r="H30" s="70"/>
      <c r="I30" s="71"/>
      <c r="J30" s="73">
        <v>-153.1535199999994</v>
      </c>
      <c r="K30" s="48"/>
      <c r="M30" s="106"/>
      <c r="N30" s="106"/>
    </row>
    <row r="31" spans="2:14" s="1" customFormat="1" ht="19.5" customHeight="1">
      <c r="B31" s="26"/>
      <c r="D31" s="1" t="s">
        <v>18</v>
      </c>
      <c r="E31" s="84"/>
      <c r="F31" s="26"/>
      <c r="G31" s="77">
        <v>-1759.6534499999998</v>
      </c>
      <c r="H31" s="70"/>
      <c r="I31" s="71"/>
      <c r="J31" s="77">
        <v>-2679.5109300000004</v>
      </c>
      <c r="K31" s="49"/>
      <c r="M31" s="106"/>
      <c r="N31" s="106"/>
    </row>
    <row r="32" spans="2:14" s="1" customFormat="1" ht="19.5" customHeight="1">
      <c r="B32" s="26"/>
      <c r="E32" s="84"/>
      <c r="F32" s="26"/>
      <c r="G32" s="78">
        <f>SUM(G24:G31)-1</f>
        <v>-2634.09189</v>
      </c>
      <c r="H32" s="70"/>
      <c r="I32" s="71"/>
      <c r="J32" s="78">
        <f>SUM(J24:J31)-1</f>
        <v>-4493.36794</v>
      </c>
      <c r="K32" s="49"/>
      <c r="M32" s="106"/>
      <c r="N32" s="99"/>
    </row>
    <row r="33" spans="2:14" s="58" customFormat="1" ht="19.5" customHeight="1">
      <c r="B33" s="59"/>
      <c r="C33" s="58" t="s">
        <v>19</v>
      </c>
      <c r="E33" s="84"/>
      <c r="F33" s="59"/>
      <c r="G33" s="66">
        <f>+G22+G32</f>
        <v>8054.1859600000025</v>
      </c>
      <c r="H33" s="70"/>
      <c r="I33" s="71"/>
      <c r="J33" s="66">
        <f>+J22+J32</f>
        <v>15543.69168</v>
      </c>
      <c r="K33" s="61"/>
      <c r="M33" s="106"/>
      <c r="N33" s="106"/>
    </row>
    <row r="34" spans="2:14" s="58" customFormat="1" ht="19.5" customHeight="1">
      <c r="B34" s="59"/>
      <c r="C34" s="58" t="s">
        <v>20</v>
      </c>
      <c r="E34" s="84" t="s">
        <v>88</v>
      </c>
      <c r="F34" s="59"/>
      <c r="G34" s="66">
        <v>0</v>
      </c>
      <c r="H34" s="70"/>
      <c r="I34" s="71"/>
      <c r="J34" s="66">
        <v>0</v>
      </c>
      <c r="K34" s="61"/>
      <c r="M34" s="106"/>
      <c r="N34" s="106"/>
    </row>
    <row r="35" spans="2:14" s="58" customFormat="1" ht="19.5" customHeight="1" thickBot="1">
      <c r="B35" s="59"/>
      <c r="C35" s="58" t="s">
        <v>21</v>
      </c>
      <c r="E35" s="84"/>
      <c r="F35" s="59"/>
      <c r="G35" s="79">
        <f>+G33+G34</f>
        <v>8054.1859600000025</v>
      </c>
      <c r="H35" s="70"/>
      <c r="I35" s="71"/>
      <c r="J35" s="79">
        <f>+J33+J34</f>
        <v>15543.69168</v>
      </c>
      <c r="K35" s="61"/>
      <c r="M35" s="106"/>
      <c r="N35" s="106"/>
    </row>
    <row r="36" spans="2:14" s="58" customFormat="1" ht="19.5" customHeight="1" thickTop="1">
      <c r="B36" s="59"/>
      <c r="E36" s="84"/>
      <c r="F36" s="59"/>
      <c r="G36" s="66"/>
      <c r="H36" s="70"/>
      <c r="I36" s="71"/>
      <c r="J36" s="66"/>
      <c r="K36" s="61"/>
      <c r="M36" s="106"/>
      <c r="N36" s="106"/>
    </row>
    <row r="37" spans="2:14" s="58" customFormat="1" ht="19.5" customHeight="1" hidden="1" outlineLevel="1">
      <c r="B37" s="59"/>
      <c r="C37" s="58" t="s">
        <v>22</v>
      </c>
      <c r="E37" s="84"/>
      <c r="F37" s="59"/>
      <c r="G37" s="66"/>
      <c r="H37" s="70"/>
      <c r="I37" s="71"/>
      <c r="J37" s="66"/>
      <c r="K37" s="61"/>
      <c r="M37" s="106"/>
      <c r="N37" s="106"/>
    </row>
    <row r="38" spans="2:14" s="58" customFormat="1" ht="19.5" customHeight="1" hidden="1" outlineLevel="1">
      <c r="B38" s="59"/>
      <c r="D38" s="1" t="s">
        <v>23</v>
      </c>
      <c r="E38" s="84"/>
      <c r="F38" s="59"/>
      <c r="G38" s="66">
        <v>0</v>
      </c>
      <c r="H38" s="70"/>
      <c r="I38" s="71"/>
      <c r="J38" s="66">
        <v>0</v>
      </c>
      <c r="K38" s="49"/>
      <c r="M38" s="106"/>
      <c r="N38" s="106"/>
    </row>
    <row r="39" spans="2:14" s="58" customFormat="1" ht="19.5" customHeight="1" hidden="1" outlineLevel="1">
      <c r="B39" s="59"/>
      <c r="D39" s="1" t="s">
        <v>24</v>
      </c>
      <c r="E39" s="84"/>
      <c r="F39" s="59"/>
      <c r="G39" s="66">
        <v>0</v>
      </c>
      <c r="H39" s="70"/>
      <c r="I39" s="71"/>
      <c r="J39" s="66">
        <v>0</v>
      </c>
      <c r="K39" s="49"/>
      <c r="M39" s="106"/>
      <c r="N39" s="106"/>
    </row>
    <row r="40" spans="2:14" s="58" customFormat="1" ht="19.5" customHeight="1" hidden="1" outlineLevel="1" thickBot="1">
      <c r="B40" s="59"/>
      <c r="D40" s="1"/>
      <c r="E40" s="84"/>
      <c r="F40" s="59"/>
      <c r="G40" s="79">
        <f>+G39+G38</f>
        <v>0</v>
      </c>
      <c r="H40" s="70"/>
      <c r="I40" s="71"/>
      <c r="J40" s="79">
        <f>+J39+J38</f>
        <v>0</v>
      </c>
      <c r="K40" s="49"/>
      <c r="M40" s="106"/>
      <c r="N40" s="106"/>
    </row>
    <row r="41" spans="2:14" s="58" customFormat="1" ht="19.5" customHeight="1" collapsed="1">
      <c r="B41" s="59"/>
      <c r="C41" s="58" t="s">
        <v>25</v>
      </c>
      <c r="D41" s="1"/>
      <c r="E41" s="84" t="s">
        <v>89</v>
      </c>
      <c r="F41" s="59"/>
      <c r="G41" s="66"/>
      <c r="H41" s="70"/>
      <c r="I41" s="71"/>
      <c r="J41" s="66"/>
      <c r="K41" s="49"/>
      <c r="M41" s="106"/>
      <c r="N41" s="106"/>
    </row>
    <row r="42" spans="2:14" s="58" customFormat="1" ht="19.5" customHeight="1">
      <c r="B42" s="59"/>
      <c r="D42" s="1" t="s">
        <v>48</v>
      </c>
      <c r="E42" s="84"/>
      <c r="F42" s="59"/>
      <c r="G42" s="105">
        <f>G35/429001*100</f>
        <v>1.8774282484190017</v>
      </c>
      <c r="H42" s="70"/>
      <c r="I42" s="71"/>
      <c r="J42" s="105">
        <f>J35/429001*100</f>
        <v>3.6232297080892586</v>
      </c>
      <c r="K42" s="49"/>
      <c r="M42" s="106"/>
      <c r="N42" s="106"/>
    </row>
    <row r="43" spans="2:14" s="58" customFormat="1" ht="19.5" customHeight="1">
      <c r="B43" s="59"/>
      <c r="D43" s="1" t="s">
        <v>49</v>
      </c>
      <c r="E43" s="84"/>
      <c r="F43" s="59"/>
      <c r="G43" s="104" t="s">
        <v>97</v>
      </c>
      <c r="H43" s="70"/>
      <c r="I43" s="71"/>
      <c r="J43" s="104" t="s">
        <v>97</v>
      </c>
      <c r="K43" s="49"/>
      <c r="M43" s="106"/>
      <c r="N43" s="106"/>
    </row>
    <row r="44" spans="2:14" s="58" customFormat="1" ht="19.5" customHeight="1">
      <c r="B44" s="59"/>
      <c r="D44" s="1"/>
      <c r="E44" s="84"/>
      <c r="F44" s="59"/>
      <c r="G44" s="66"/>
      <c r="H44" s="70"/>
      <c r="I44" s="71"/>
      <c r="J44" s="66"/>
      <c r="K44" s="49"/>
      <c r="M44" s="106"/>
      <c r="N44" s="106"/>
    </row>
    <row r="45" spans="2:14" s="1" customFormat="1" ht="19.5" customHeight="1">
      <c r="B45" s="27"/>
      <c r="C45" s="28"/>
      <c r="D45" s="28"/>
      <c r="E45" s="85"/>
      <c r="F45" s="27"/>
      <c r="G45" s="29"/>
      <c r="H45" s="47"/>
      <c r="I45" s="30"/>
      <c r="J45" s="29"/>
      <c r="K45" s="47"/>
      <c r="M45" s="99"/>
      <c r="N45" s="99"/>
    </row>
    <row r="46" spans="2:11" ht="19.5" customHeight="1">
      <c r="B46" s="1"/>
      <c r="C46" s="1"/>
      <c r="D46" s="1"/>
      <c r="E46" s="1"/>
      <c r="F46" s="1"/>
      <c r="G46" s="10"/>
      <c r="H46" s="10"/>
      <c r="I46" s="10"/>
      <c r="J46" s="10"/>
      <c r="K46" s="10"/>
    </row>
    <row r="47" spans="2:11" ht="19.5" customHeight="1">
      <c r="B47" s="107" t="s">
        <v>110</v>
      </c>
      <c r="C47" s="108"/>
      <c r="D47" s="108"/>
      <c r="E47" s="108"/>
      <c r="F47" s="108"/>
      <c r="G47" s="108"/>
      <c r="H47" s="108"/>
      <c r="I47" s="108"/>
      <c r="J47" s="108"/>
      <c r="K47" s="108"/>
    </row>
    <row r="48" spans="2:11" ht="19.5" customHeight="1">
      <c r="B48" s="107" t="s">
        <v>101</v>
      </c>
      <c r="C48" s="108"/>
      <c r="D48" s="108"/>
      <c r="E48" s="108"/>
      <c r="F48" s="108"/>
      <c r="G48" s="108"/>
      <c r="H48" s="108"/>
      <c r="I48" s="108"/>
      <c r="J48" s="108"/>
      <c r="K48" s="108"/>
    </row>
    <row r="49" spans="2:11" ht="19.5" customHeight="1">
      <c r="B49" s="107" t="s">
        <v>92</v>
      </c>
      <c r="C49" s="108"/>
      <c r="D49" s="108"/>
      <c r="E49" s="108"/>
      <c r="F49" s="108"/>
      <c r="G49" s="108"/>
      <c r="H49" s="108"/>
      <c r="I49" s="108"/>
      <c r="J49" s="108"/>
      <c r="K49" s="108"/>
    </row>
    <row r="50" spans="2:11" ht="19.5" customHeight="1">
      <c r="B50" s="107" t="s">
        <v>26</v>
      </c>
      <c r="C50" s="108"/>
      <c r="D50" s="108"/>
      <c r="E50" s="108"/>
      <c r="F50" s="108"/>
      <c r="G50" s="108"/>
      <c r="H50" s="108"/>
      <c r="I50" s="108"/>
      <c r="J50" s="108"/>
      <c r="K50" s="108"/>
    </row>
  </sheetData>
  <mergeCells count="7">
    <mergeCell ref="B50:K50"/>
    <mergeCell ref="B49:K49"/>
    <mergeCell ref="B2:K2"/>
    <mergeCell ref="B48:K48"/>
    <mergeCell ref="B6:K6"/>
    <mergeCell ref="B7:K7"/>
    <mergeCell ref="B47:K47"/>
  </mergeCells>
  <printOptions/>
  <pageMargins left="0.75" right="0.75" top="0.48" bottom="0.52" header="0.5" footer="0.5"/>
  <pageSetup horizontalDpi="600" verticalDpi="600" orientation="portrait" paperSize="9" scale="78" r:id="rId1"/>
  <headerFooter alignWithMargins="0">
    <oddFooter>&amp;C&amp;"Times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1"/>
  <sheetViews>
    <sheetView zoomScale="75" zoomScaleNormal="75" workbookViewId="0" topLeftCell="A11">
      <selection activeCell="B51" sqref="B51:K51"/>
    </sheetView>
  </sheetViews>
  <sheetFormatPr defaultColWidth="9.140625" defaultRowHeight="19.5" customHeight="1"/>
  <cols>
    <col min="1" max="1" width="2.140625" style="11" customWidth="1"/>
    <col min="2" max="2" width="1.57421875" style="11" customWidth="1"/>
    <col min="3" max="3" width="1.7109375" style="11" customWidth="1"/>
    <col min="4" max="4" width="44.00390625" style="11" customWidth="1"/>
    <col min="5" max="5" width="10.140625" style="31" customWidth="1"/>
    <col min="6" max="6" width="2.7109375" style="11" customWidth="1"/>
    <col min="7" max="7" width="21.140625" style="11" customWidth="1"/>
    <col min="8" max="9" width="2.7109375" style="11" customWidth="1"/>
    <col min="10" max="10" width="21.140625" style="11" customWidth="1"/>
    <col min="11" max="12" width="2.7109375" style="11" customWidth="1"/>
    <col min="13" max="13" width="19.8515625" style="11" customWidth="1"/>
    <col min="14" max="14" width="17.28125" style="11" customWidth="1"/>
    <col min="15" max="16384" width="9.140625" style="11" customWidth="1"/>
  </cols>
  <sheetData>
    <row r="1" spans="2:11" ht="11.25" customHeight="1">
      <c r="B1" s="2"/>
      <c r="C1" s="2"/>
      <c r="D1" s="2"/>
      <c r="E1" s="3"/>
      <c r="F1" s="2"/>
      <c r="G1" s="1"/>
      <c r="H1" s="1"/>
      <c r="I1" s="2"/>
      <c r="J1" s="3"/>
      <c r="K1" s="1"/>
    </row>
    <row r="2" spans="2:11" ht="19.5" customHeight="1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4.25" customHeight="1">
      <c r="B3" s="2"/>
      <c r="C3" s="2"/>
      <c r="D3" s="2"/>
      <c r="E3" s="3"/>
      <c r="F3" s="2"/>
      <c r="G3" s="1"/>
      <c r="H3" s="1"/>
      <c r="I3" s="2"/>
      <c r="J3" s="3"/>
      <c r="K3" s="1"/>
    </row>
    <row r="4" spans="2:11" s="1" customFormat="1" ht="14.25" customHeight="1" thickBot="1">
      <c r="B4" s="34"/>
      <c r="C4" s="34"/>
      <c r="D4" s="34"/>
      <c r="E4" s="35"/>
      <c r="F4" s="34"/>
      <c r="G4" s="34"/>
      <c r="H4" s="34"/>
      <c r="I4" s="34"/>
      <c r="J4" s="34"/>
      <c r="K4" s="34"/>
    </row>
    <row r="5" spans="2:11" s="1" customFormat="1" ht="12.75" customHeight="1">
      <c r="B5" s="33"/>
      <c r="C5" s="33"/>
      <c r="D5" s="33"/>
      <c r="E5" s="81"/>
      <c r="F5" s="33"/>
      <c r="G5" s="33"/>
      <c r="H5" s="33"/>
      <c r="I5" s="33"/>
      <c r="J5" s="33"/>
      <c r="K5" s="33"/>
    </row>
    <row r="6" spans="2:11" s="1" customFormat="1" ht="19.5" customHeight="1">
      <c r="B6" s="111" t="s">
        <v>95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s="1" customFormat="1" ht="19.5" customHeight="1">
      <c r="B7" s="111" t="s">
        <v>104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2:11" s="1" customFormat="1" ht="12.75" customHeight="1" thickBot="1">
      <c r="B8" s="36"/>
      <c r="C8" s="37"/>
      <c r="D8" s="37"/>
      <c r="E8" s="32"/>
      <c r="F8" s="36"/>
      <c r="G8" s="36"/>
      <c r="H8" s="36"/>
      <c r="I8" s="37"/>
      <c r="J8" s="38"/>
      <c r="K8" s="36"/>
    </row>
    <row r="9" spans="2:11" ht="12.75" customHeight="1">
      <c r="B9" s="51"/>
      <c r="C9" s="51"/>
      <c r="D9" s="51"/>
      <c r="E9" s="82"/>
      <c r="F9" s="6"/>
      <c r="G9" s="1"/>
      <c r="H9" s="1"/>
      <c r="I9" s="6"/>
      <c r="J9" s="6"/>
      <c r="K9" s="6"/>
    </row>
    <row r="10" spans="2:11" ht="6" customHeight="1">
      <c r="B10" s="12"/>
      <c r="C10" s="25"/>
      <c r="D10" s="25"/>
      <c r="E10" s="55"/>
      <c r="F10" s="12"/>
      <c r="G10" s="17"/>
      <c r="H10" s="19"/>
      <c r="I10" s="12"/>
      <c r="J10" s="17"/>
      <c r="K10" s="19"/>
    </row>
    <row r="11" spans="2:11" ht="19.5" customHeight="1">
      <c r="B11" s="14"/>
      <c r="C11" s="2"/>
      <c r="D11" s="2"/>
      <c r="E11" s="39"/>
      <c r="F11" s="14"/>
      <c r="G11" s="8" t="s">
        <v>83</v>
      </c>
      <c r="H11" s="20"/>
      <c r="I11" s="14"/>
      <c r="J11" s="8" t="s">
        <v>83</v>
      </c>
      <c r="K11" s="20"/>
    </row>
    <row r="12" spans="2:11" ht="19.5" customHeight="1">
      <c r="B12" s="14"/>
      <c r="C12" s="2"/>
      <c r="D12" s="2"/>
      <c r="E12" s="39"/>
      <c r="F12" s="14"/>
      <c r="G12" s="9" t="s">
        <v>105</v>
      </c>
      <c r="H12" s="20"/>
      <c r="I12" s="14"/>
      <c r="J12" s="9" t="s">
        <v>27</v>
      </c>
      <c r="K12" s="20"/>
    </row>
    <row r="13" spans="2:11" ht="19.5" customHeight="1">
      <c r="B13" s="14"/>
      <c r="C13" s="2"/>
      <c r="D13" s="2"/>
      <c r="E13" s="39" t="s">
        <v>10</v>
      </c>
      <c r="F13" s="14"/>
      <c r="G13" s="9" t="s">
        <v>93</v>
      </c>
      <c r="H13" s="54"/>
      <c r="I13" s="14"/>
      <c r="J13" s="9" t="s">
        <v>94</v>
      </c>
      <c r="K13" s="54"/>
    </row>
    <row r="14" spans="2:11" ht="19.5" customHeight="1">
      <c r="B14" s="14"/>
      <c r="C14" s="1"/>
      <c r="D14" s="53"/>
      <c r="E14" s="39"/>
      <c r="F14" s="14"/>
      <c r="G14" s="8" t="s">
        <v>0</v>
      </c>
      <c r="H14" s="20"/>
      <c r="I14" s="14"/>
      <c r="J14" s="8" t="s">
        <v>0</v>
      </c>
      <c r="K14" s="20"/>
    </row>
    <row r="15" spans="2:11" ht="6" customHeight="1">
      <c r="B15" s="22"/>
      <c r="C15" s="15"/>
      <c r="D15" s="15"/>
      <c r="E15" s="40"/>
      <c r="F15" s="22"/>
      <c r="G15" s="23"/>
      <c r="H15" s="24"/>
      <c r="I15" s="22"/>
      <c r="J15" s="23"/>
      <c r="K15" s="24"/>
    </row>
    <row r="16" spans="2:11" s="1" customFormat="1" ht="11.25" customHeight="1">
      <c r="B16" s="14"/>
      <c r="C16" s="2"/>
      <c r="D16" s="2"/>
      <c r="E16" s="39"/>
      <c r="F16" s="14"/>
      <c r="G16" s="8"/>
      <c r="H16" s="20"/>
      <c r="I16" s="21"/>
      <c r="J16" s="8"/>
      <c r="K16" s="39"/>
    </row>
    <row r="17" spans="2:11" s="58" customFormat="1" ht="19.5" customHeight="1">
      <c r="B17" s="18"/>
      <c r="C17" s="7" t="s">
        <v>28</v>
      </c>
      <c r="D17" s="7"/>
      <c r="E17" s="39"/>
      <c r="F17" s="18"/>
      <c r="G17" s="66"/>
      <c r="H17" s="64"/>
      <c r="I17" s="65"/>
      <c r="J17" s="66"/>
      <c r="K17" s="57"/>
    </row>
    <row r="18" spans="2:11" s="1" customFormat="1" ht="19.5" customHeight="1">
      <c r="B18" s="14"/>
      <c r="C18" s="5"/>
      <c r="D18" s="7" t="s">
        <v>29</v>
      </c>
      <c r="E18" s="39"/>
      <c r="F18" s="14"/>
      <c r="G18" s="66"/>
      <c r="H18" s="64"/>
      <c r="I18" s="65"/>
      <c r="J18" s="66"/>
      <c r="K18" s="41"/>
    </row>
    <row r="19" spans="2:11" s="58" customFormat="1" ht="19.5" customHeight="1">
      <c r="B19" s="18"/>
      <c r="C19" s="6"/>
      <c r="D19" s="2" t="s">
        <v>30</v>
      </c>
      <c r="E19" s="39"/>
      <c r="F19" s="18"/>
      <c r="G19" s="72">
        <v>572492.616</v>
      </c>
      <c r="H19" s="64"/>
      <c r="I19" s="65"/>
      <c r="J19" s="72">
        <v>486458.966</v>
      </c>
      <c r="K19" s="57"/>
    </row>
    <row r="20" spans="2:11" s="1" customFormat="1" ht="19.5" customHeight="1">
      <c r="B20" s="14"/>
      <c r="C20" s="2"/>
      <c r="D20" s="2" t="s">
        <v>31</v>
      </c>
      <c r="E20" s="39"/>
      <c r="F20" s="14"/>
      <c r="G20" s="77">
        <v>17293.35796</v>
      </c>
      <c r="H20" s="64"/>
      <c r="I20" s="65"/>
      <c r="J20" s="77">
        <v>15252.715</v>
      </c>
      <c r="K20" s="42"/>
    </row>
    <row r="21" spans="2:11" s="1" customFormat="1" ht="19.5" customHeight="1">
      <c r="B21" s="14"/>
      <c r="C21" s="2"/>
      <c r="D21" s="2"/>
      <c r="E21" s="39"/>
      <c r="F21" s="14"/>
      <c r="G21" s="66">
        <f>SUM(G19:G20)</f>
        <v>589785.9739600001</v>
      </c>
      <c r="H21" s="64"/>
      <c r="I21" s="65"/>
      <c r="J21" s="66">
        <f>SUM(J19:J20)</f>
        <v>501711.68100000004</v>
      </c>
      <c r="K21" s="42"/>
    </row>
    <row r="22" spans="2:11" s="58" customFormat="1" ht="19.5" customHeight="1">
      <c r="B22" s="59"/>
      <c r="D22" s="7" t="s">
        <v>32</v>
      </c>
      <c r="E22" s="84"/>
      <c r="F22" s="59"/>
      <c r="G22" s="66"/>
      <c r="H22" s="64"/>
      <c r="I22" s="65"/>
      <c r="J22" s="66"/>
      <c r="K22" s="60"/>
    </row>
    <row r="23" spans="2:11" s="1" customFormat="1" ht="19.5" customHeight="1">
      <c r="B23" s="26"/>
      <c r="D23" s="1" t="s">
        <v>33</v>
      </c>
      <c r="E23" s="84"/>
      <c r="F23" s="26"/>
      <c r="G23" s="72">
        <v>19509.09683</v>
      </c>
      <c r="H23" s="64"/>
      <c r="I23" s="65"/>
      <c r="J23" s="72">
        <v>12561.98</v>
      </c>
      <c r="K23" s="43"/>
    </row>
    <row r="24" spans="2:11" s="1" customFormat="1" ht="19.5" customHeight="1">
      <c r="B24" s="26"/>
      <c r="D24" s="1" t="s">
        <v>34</v>
      </c>
      <c r="E24" s="84"/>
      <c r="F24" s="26"/>
      <c r="G24" s="77">
        <v>810.56043</v>
      </c>
      <c r="H24" s="64"/>
      <c r="I24" s="65"/>
      <c r="J24" s="77">
        <v>1176.307</v>
      </c>
      <c r="K24" s="44"/>
    </row>
    <row r="25" spans="2:11" s="1" customFormat="1" ht="19.5" customHeight="1">
      <c r="B25" s="26"/>
      <c r="E25" s="84"/>
      <c r="F25" s="26"/>
      <c r="G25" s="66">
        <f>SUM(G23:G24)</f>
        <v>20319.65726</v>
      </c>
      <c r="H25" s="64"/>
      <c r="I25" s="65"/>
      <c r="J25" s="66">
        <f>SUM(J23:J24)</f>
        <v>13738.287</v>
      </c>
      <c r="K25" s="45"/>
    </row>
    <row r="26" spans="2:11" s="1" customFormat="1" ht="19.5" customHeight="1">
      <c r="B26" s="26"/>
      <c r="E26" s="84"/>
      <c r="F26" s="26"/>
      <c r="G26" s="66"/>
      <c r="H26" s="64"/>
      <c r="I26" s="65"/>
      <c r="J26" s="66"/>
      <c r="K26" s="46"/>
    </row>
    <row r="27" spans="2:11" s="1" customFormat="1" ht="19.5" customHeight="1">
      <c r="B27" s="26"/>
      <c r="C27" s="58" t="s">
        <v>35</v>
      </c>
      <c r="E27" s="84"/>
      <c r="F27" s="26"/>
      <c r="G27" s="78">
        <f>+G21+G25</f>
        <v>610105.6312200001</v>
      </c>
      <c r="H27" s="64"/>
      <c r="I27" s="65"/>
      <c r="J27" s="78">
        <f>+J21+J25</f>
        <v>515449.96800000005</v>
      </c>
      <c r="K27" s="56"/>
    </row>
    <row r="28" spans="2:11" s="1" customFormat="1" ht="19.5" customHeight="1">
      <c r="B28" s="26"/>
      <c r="E28" s="84"/>
      <c r="F28" s="26"/>
      <c r="G28" s="66"/>
      <c r="H28" s="64"/>
      <c r="I28" s="65"/>
      <c r="J28" s="66"/>
      <c r="K28" s="48"/>
    </row>
    <row r="29" spans="2:11" s="1" customFormat="1" ht="19.5" customHeight="1">
      <c r="B29" s="26"/>
      <c r="C29" s="7" t="s">
        <v>36</v>
      </c>
      <c r="E29" s="84"/>
      <c r="F29" s="26"/>
      <c r="G29" s="66"/>
      <c r="H29" s="64"/>
      <c r="I29" s="65"/>
      <c r="J29" s="66"/>
      <c r="K29" s="49"/>
    </row>
    <row r="30" spans="2:11" s="1" customFormat="1" ht="19.5" customHeight="1">
      <c r="B30" s="26"/>
      <c r="D30" s="1" t="s">
        <v>37</v>
      </c>
      <c r="E30" s="84"/>
      <c r="F30" s="26"/>
      <c r="G30" s="72">
        <v>4522.776249999995</v>
      </c>
      <c r="H30" s="64"/>
      <c r="I30" s="65"/>
      <c r="J30" s="72">
        <v>4691.173</v>
      </c>
      <c r="K30" s="49"/>
    </row>
    <row r="31" spans="2:11" s="58" customFormat="1" ht="19.5" customHeight="1">
      <c r="B31" s="59"/>
      <c r="D31" s="1" t="s">
        <v>80</v>
      </c>
      <c r="E31" s="84"/>
      <c r="F31" s="59"/>
      <c r="G31" s="74">
        <v>12517.2416</v>
      </c>
      <c r="H31" s="64"/>
      <c r="I31" s="65"/>
      <c r="J31" s="74">
        <v>10037.691</v>
      </c>
      <c r="K31" s="61"/>
    </row>
    <row r="32" spans="2:11" s="58" customFormat="1" ht="19.5" customHeight="1">
      <c r="B32" s="59"/>
      <c r="D32" s="1" t="s">
        <v>38</v>
      </c>
      <c r="E32" s="84" t="s">
        <v>90</v>
      </c>
      <c r="F32" s="59"/>
      <c r="G32" s="77">
        <v>150528.42084</v>
      </c>
      <c r="H32" s="64"/>
      <c r="I32" s="65"/>
      <c r="J32" s="77">
        <v>65500</v>
      </c>
      <c r="K32" s="61"/>
    </row>
    <row r="33" spans="2:11" s="58" customFormat="1" ht="19.5" customHeight="1">
      <c r="B33" s="59"/>
      <c r="C33" s="58" t="s">
        <v>40</v>
      </c>
      <c r="D33" s="1"/>
      <c r="E33" s="84"/>
      <c r="F33" s="59"/>
      <c r="G33" s="78">
        <f>SUM(G30:G32)</f>
        <v>167568.43869</v>
      </c>
      <c r="H33" s="64"/>
      <c r="I33" s="65"/>
      <c r="J33" s="78">
        <f>SUM(J30:J32)</f>
        <v>80228.864</v>
      </c>
      <c r="K33" s="61"/>
    </row>
    <row r="34" spans="2:11" s="58" customFormat="1" ht="19.5" customHeight="1">
      <c r="B34" s="59"/>
      <c r="D34" s="1"/>
      <c r="E34" s="84"/>
      <c r="F34" s="59"/>
      <c r="G34" s="66"/>
      <c r="H34" s="64"/>
      <c r="I34" s="65"/>
      <c r="J34" s="66"/>
      <c r="K34" s="61"/>
    </row>
    <row r="35" spans="2:11" s="58" customFormat="1" ht="19.5" customHeight="1" thickBot="1">
      <c r="B35" s="59"/>
      <c r="C35" s="7" t="s">
        <v>39</v>
      </c>
      <c r="D35" s="1"/>
      <c r="E35" s="84"/>
      <c r="F35" s="59"/>
      <c r="G35" s="79">
        <f>+G27-G33+1</f>
        <v>442538.1925300001</v>
      </c>
      <c r="H35" s="64"/>
      <c r="I35" s="65"/>
      <c r="J35" s="79">
        <f>+J27-J33</f>
        <v>435221.10400000005</v>
      </c>
      <c r="K35" s="61"/>
    </row>
    <row r="36" spans="2:11" s="58" customFormat="1" ht="19.5" customHeight="1" thickTop="1">
      <c r="B36" s="59"/>
      <c r="D36" s="1"/>
      <c r="E36" s="84"/>
      <c r="F36" s="59"/>
      <c r="G36" s="66"/>
      <c r="H36" s="64"/>
      <c r="I36" s="65"/>
      <c r="J36" s="66"/>
      <c r="K36" s="49"/>
    </row>
    <row r="37" spans="2:11" s="58" customFormat="1" ht="19.5" customHeight="1">
      <c r="B37" s="59"/>
      <c r="C37" s="7" t="s">
        <v>41</v>
      </c>
      <c r="D37" s="1"/>
      <c r="E37" s="84"/>
      <c r="F37" s="59"/>
      <c r="G37" s="66"/>
      <c r="H37" s="64"/>
      <c r="I37" s="65"/>
      <c r="J37" s="66"/>
      <c r="K37" s="49"/>
    </row>
    <row r="38" spans="2:11" s="58" customFormat="1" ht="19.5" customHeight="1">
      <c r="B38" s="59"/>
      <c r="C38" s="7"/>
      <c r="D38" s="58" t="s">
        <v>44</v>
      </c>
      <c r="E38" s="84"/>
      <c r="F38" s="59"/>
      <c r="G38" s="66"/>
      <c r="H38" s="64"/>
      <c r="I38" s="65"/>
      <c r="J38" s="66"/>
      <c r="K38" s="49"/>
    </row>
    <row r="39" spans="2:11" s="58" customFormat="1" ht="19.5" customHeight="1">
      <c r="B39" s="59"/>
      <c r="D39" s="1" t="s">
        <v>45</v>
      </c>
      <c r="E39" s="84"/>
      <c r="F39" s="59"/>
      <c r="G39" s="66">
        <v>429001</v>
      </c>
      <c r="H39" s="64"/>
      <c r="I39" s="65"/>
      <c r="J39" s="66">
        <v>429001</v>
      </c>
      <c r="K39" s="49"/>
    </row>
    <row r="40" spans="2:13" s="58" customFormat="1" ht="19.5" customHeight="1">
      <c r="B40" s="59"/>
      <c r="D40" s="1" t="s">
        <v>42</v>
      </c>
      <c r="E40" s="84"/>
      <c r="F40" s="59"/>
      <c r="G40" s="66">
        <v>-2006.4994499999998</v>
      </c>
      <c r="H40" s="64"/>
      <c r="I40" s="65"/>
      <c r="J40" s="66">
        <v>-2128.588</v>
      </c>
      <c r="K40" s="49"/>
      <c r="M40" s="100"/>
    </row>
    <row r="41" spans="2:13" s="58" customFormat="1" ht="19.5" customHeight="1">
      <c r="B41" s="59"/>
      <c r="D41" s="1" t="s">
        <v>43</v>
      </c>
      <c r="E41" s="83"/>
      <c r="F41" s="59"/>
      <c r="G41" s="66">
        <v>15543.69168</v>
      </c>
      <c r="H41" s="64"/>
      <c r="I41" s="65"/>
      <c r="J41" s="66">
        <v>8348.692</v>
      </c>
      <c r="K41" s="49"/>
      <c r="M41" s="100"/>
    </row>
    <row r="42" spans="2:13" s="58" customFormat="1" ht="19.5" customHeight="1" thickBot="1">
      <c r="B42" s="59"/>
      <c r="D42" s="1"/>
      <c r="E42" s="83"/>
      <c r="F42" s="59"/>
      <c r="G42" s="79">
        <f>SUM(G39:G41)</f>
        <v>442538.19223</v>
      </c>
      <c r="H42" s="64"/>
      <c r="I42" s="65"/>
      <c r="J42" s="79">
        <f>SUM(J39:J41)</f>
        <v>435221.104</v>
      </c>
      <c r="K42" s="49"/>
      <c r="M42" s="100"/>
    </row>
    <row r="43" spans="2:11" s="58" customFormat="1" ht="19.5" customHeight="1" thickTop="1">
      <c r="B43" s="59"/>
      <c r="D43" s="1"/>
      <c r="E43" s="83"/>
      <c r="F43" s="59"/>
      <c r="G43" s="66"/>
      <c r="H43" s="64"/>
      <c r="I43" s="65"/>
      <c r="J43" s="66"/>
      <c r="K43" s="49"/>
    </row>
    <row r="44" spans="2:11" s="58" customFormat="1" ht="19.5" customHeight="1" thickBot="1">
      <c r="B44" s="59"/>
      <c r="C44" s="58" t="s">
        <v>46</v>
      </c>
      <c r="D44" s="1"/>
      <c r="E44" s="83"/>
      <c r="F44" s="59"/>
      <c r="G44" s="80">
        <f>429001000/1000</f>
        <v>429001</v>
      </c>
      <c r="H44" s="64"/>
      <c r="I44" s="65"/>
      <c r="J44" s="80">
        <f>429001000/1000</f>
        <v>429001</v>
      </c>
      <c r="K44" s="49"/>
    </row>
    <row r="45" spans="2:11" s="58" customFormat="1" ht="19.5" customHeight="1" thickBot="1" thickTop="1">
      <c r="B45" s="59"/>
      <c r="C45" s="58" t="s">
        <v>47</v>
      </c>
      <c r="D45" s="1"/>
      <c r="E45" s="83"/>
      <c r="F45" s="59"/>
      <c r="G45" s="86">
        <f>G42/G44</f>
        <v>1.0315551530882212</v>
      </c>
      <c r="H45" s="64"/>
      <c r="I45" s="65"/>
      <c r="J45" s="86">
        <f>J42/J44</f>
        <v>1.0144990431257737</v>
      </c>
      <c r="K45" s="49"/>
    </row>
    <row r="46" spans="2:11" s="1" customFormat="1" ht="19.5" customHeight="1" thickTop="1">
      <c r="B46" s="27"/>
      <c r="C46" s="28"/>
      <c r="D46" s="28"/>
      <c r="E46" s="85"/>
      <c r="F46" s="27"/>
      <c r="G46" s="29"/>
      <c r="H46" s="47"/>
      <c r="I46" s="30"/>
      <c r="J46" s="29"/>
      <c r="K46" s="47"/>
    </row>
    <row r="47" spans="2:11" ht="19.5" customHeight="1">
      <c r="B47" s="1"/>
      <c r="C47" s="1"/>
      <c r="D47" s="1"/>
      <c r="E47" s="4"/>
      <c r="F47" s="1"/>
      <c r="G47" s="10"/>
      <c r="H47" s="10"/>
      <c r="I47" s="10"/>
      <c r="J47" s="10"/>
      <c r="K47" s="10"/>
    </row>
    <row r="50" spans="2:11" ht="19.5" customHeight="1">
      <c r="B50" s="107" t="s">
        <v>99</v>
      </c>
      <c r="C50" s="108"/>
      <c r="D50" s="108"/>
      <c r="E50" s="108"/>
      <c r="F50" s="108"/>
      <c r="G50" s="108"/>
      <c r="H50" s="108"/>
      <c r="I50" s="108"/>
      <c r="J50" s="108"/>
      <c r="K50" s="108"/>
    </row>
    <row r="51" spans="2:11" ht="19.5" customHeight="1">
      <c r="B51" s="107" t="s">
        <v>26</v>
      </c>
      <c r="C51" s="108"/>
      <c r="D51" s="108"/>
      <c r="E51" s="108"/>
      <c r="F51" s="108"/>
      <c r="G51" s="108"/>
      <c r="H51" s="108"/>
      <c r="I51" s="108"/>
      <c r="J51" s="108"/>
      <c r="K51" s="108"/>
    </row>
  </sheetData>
  <mergeCells count="5">
    <mergeCell ref="B2:K2"/>
    <mergeCell ref="B7:K7"/>
    <mergeCell ref="B50:K50"/>
    <mergeCell ref="B51:K51"/>
    <mergeCell ref="B6:K6"/>
  </mergeCells>
  <printOptions/>
  <pageMargins left="0.75" right="0.75" top="0.49" bottom="0.51" header="0.5" footer="0.5"/>
  <pageSetup horizontalDpi="600" verticalDpi="600" orientation="portrait" paperSize="9" scale="76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="75" zoomScaleNormal="75" workbookViewId="0" topLeftCell="A3">
      <selection activeCell="K23" sqref="K23"/>
    </sheetView>
  </sheetViews>
  <sheetFormatPr defaultColWidth="9.140625" defaultRowHeight="19.5" customHeight="1"/>
  <cols>
    <col min="1" max="1" width="1.7109375" style="11" customWidth="1"/>
    <col min="2" max="2" width="1.57421875" style="11" customWidth="1"/>
    <col min="3" max="3" width="1.7109375" style="11" customWidth="1"/>
    <col min="4" max="4" width="37.28125" style="11" customWidth="1"/>
    <col min="5" max="5" width="8.7109375" style="31" customWidth="1"/>
    <col min="6" max="8" width="18.28125" style="11" customWidth="1"/>
    <col min="9" max="9" width="2.140625" style="11" customWidth="1"/>
    <col min="10" max="16384" width="9.140625" style="11" customWidth="1"/>
  </cols>
  <sheetData>
    <row r="1" spans="2:8" ht="11.25" customHeight="1">
      <c r="B1" s="2"/>
      <c r="C1" s="2"/>
      <c r="D1" s="2"/>
      <c r="E1" s="3"/>
      <c r="F1" s="1"/>
      <c r="G1" s="1"/>
      <c r="H1" s="3"/>
    </row>
    <row r="2" spans="2:8" ht="19.5" customHeight="1">
      <c r="B2" s="109" t="s">
        <v>1</v>
      </c>
      <c r="C2" s="110"/>
      <c r="D2" s="110"/>
      <c r="E2" s="110"/>
      <c r="F2" s="110"/>
      <c r="G2" s="110"/>
      <c r="H2" s="110"/>
    </row>
    <row r="3" spans="2:8" ht="14.25" customHeight="1">
      <c r="B3" s="2"/>
      <c r="C3" s="2"/>
      <c r="D3" s="2"/>
      <c r="E3" s="3"/>
      <c r="F3" s="1"/>
      <c r="G3" s="1"/>
      <c r="H3" s="3"/>
    </row>
    <row r="4" spans="2:9" s="1" customFormat="1" ht="14.25" customHeight="1" thickBot="1">
      <c r="B4" s="34"/>
      <c r="C4" s="34"/>
      <c r="D4" s="34"/>
      <c r="E4" s="35"/>
      <c r="F4" s="34"/>
      <c r="G4" s="34"/>
      <c r="H4" s="34"/>
      <c r="I4" s="37"/>
    </row>
    <row r="5" spans="2:8" s="1" customFormat="1" ht="12.75" customHeight="1">
      <c r="B5" s="33"/>
      <c r="C5" s="33"/>
      <c r="D5" s="33"/>
      <c r="E5" s="81"/>
      <c r="F5" s="33"/>
      <c r="G5" s="33"/>
      <c r="H5" s="33"/>
    </row>
    <row r="6" spans="2:8" s="1" customFormat="1" ht="19.5" customHeight="1">
      <c r="B6" s="113" t="s">
        <v>100</v>
      </c>
      <c r="C6" s="113"/>
      <c r="D6" s="113"/>
      <c r="E6" s="113"/>
      <c r="F6" s="113"/>
      <c r="G6" s="113"/>
      <c r="H6" s="113"/>
    </row>
    <row r="7" spans="2:8" s="1" customFormat="1" ht="19.5" customHeight="1">
      <c r="B7" s="113" t="s">
        <v>109</v>
      </c>
      <c r="C7" s="113"/>
      <c r="D7" s="113"/>
      <c r="E7" s="113"/>
      <c r="F7" s="113"/>
      <c r="G7" s="113"/>
      <c r="H7" s="113"/>
    </row>
    <row r="8" spans="2:9" s="1" customFormat="1" ht="12.75" customHeight="1" thickBot="1">
      <c r="B8" s="36"/>
      <c r="C8" s="37"/>
      <c r="D8" s="37"/>
      <c r="E8" s="32"/>
      <c r="F8" s="36"/>
      <c r="G8" s="36"/>
      <c r="H8" s="38"/>
      <c r="I8" s="37"/>
    </row>
    <row r="10" s="87" customFormat="1" ht="19.5" customHeight="1">
      <c r="G10" s="87" t="s">
        <v>51</v>
      </c>
    </row>
    <row r="11" spans="6:8" s="87" customFormat="1" ht="19.5" customHeight="1">
      <c r="F11" s="87" t="s">
        <v>81</v>
      </c>
      <c r="G11" s="87" t="s">
        <v>52</v>
      </c>
      <c r="H11" s="87" t="s">
        <v>81</v>
      </c>
    </row>
    <row r="12" spans="6:8" s="88" customFormat="1" ht="19.5" customHeight="1">
      <c r="F12" s="88" t="s">
        <v>50</v>
      </c>
      <c r="G12" s="88" t="s">
        <v>53</v>
      </c>
      <c r="H12" s="88" t="s">
        <v>98</v>
      </c>
    </row>
    <row r="13" spans="6:8" s="87" customFormat="1" ht="19.5" customHeight="1">
      <c r="F13" s="87" t="s">
        <v>0</v>
      </c>
      <c r="G13" s="87" t="s">
        <v>0</v>
      </c>
      <c r="H13" s="87" t="s">
        <v>0</v>
      </c>
    </row>
    <row r="15" spans="4:8" ht="19.5" customHeight="1">
      <c r="D15" s="89" t="s">
        <v>54</v>
      </c>
      <c r="F15" s="90">
        <v>426872.412</v>
      </c>
      <c r="G15" s="90">
        <v>8348.692</v>
      </c>
      <c r="H15" s="90">
        <f>+F15+G15</f>
        <v>435221.104</v>
      </c>
    </row>
    <row r="16" spans="6:8" ht="19.5" customHeight="1">
      <c r="F16" s="90"/>
      <c r="G16" s="90"/>
      <c r="H16" s="90"/>
    </row>
    <row r="17" spans="4:8" ht="19.5" customHeight="1">
      <c r="D17" s="11" t="s">
        <v>111</v>
      </c>
      <c r="F17" s="90">
        <v>122.0885500000004</v>
      </c>
      <c r="G17" s="90">
        <v>0</v>
      </c>
      <c r="H17" s="90">
        <f>+F17+G17</f>
        <v>122.0885500000004</v>
      </c>
    </row>
    <row r="18" spans="6:8" ht="19.5" customHeight="1">
      <c r="F18" s="90"/>
      <c r="G18" s="90"/>
      <c r="H18" s="90"/>
    </row>
    <row r="19" spans="4:8" ht="19.5" customHeight="1">
      <c r="D19" s="11" t="s">
        <v>85</v>
      </c>
      <c r="F19" s="90">
        <v>0</v>
      </c>
      <c r="G19" s="90">
        <v>-8349</v>
      </c>
      <c r="H19" s="90">
        <f>+F19+G19</f>
        <v>-8349</v>
      </c>
    </row>
    <row r="20" spans="6:8" ht="19.5" customHeight="1">
      <c r="F20" s="90"/>
      <c r="G20" s="90"/>
      <c r="H20" s="90"/>
    </row>
    <row r="21" spans="4:8" ht="19.5" customHeight="1">
      <c r="D21" s="11" t="s">
        <v>55</v>
      </c>
      <c r="F21" s="90">
        <v>0</v>
      </c>
      <c r="G21" s="90">
        <v>15543.69168</v>
      </c>
      <c r="H21" s="90">
        <f>+F21+G21</f>
        <v>15543.69168</v>
      </c>
    </row>
    <row r="22" spans="6:8" ht="19.5" customHeight="1">
      <c r="F22" s="90"/>
      <c r="G22" s="90"/>
      <c r="H22" s="90"/>
    </row>
    <row r="23" spans="4:11" ht="19.5" customHeight="1" thickBot="1">
      <c r="D23" s="89" t="s">
        <v>106</v>
      </c>
      <c r="F23" s="91">
        <f>SUM(F14:F22)</f>
        <v>426994.50055</v>
      </c>
      <c r="G23" s="91">
        <f>SUM(G14:G22)</f>
        <v>15543.383679999999</v>
      </c>
      <c r="H23" s="91">
        <f>SUM(H14:H22)</f>
        <v>442537.88422999997</v>
      </c>
      <c r="K23" s="90"/>
    </row>
    <row r="24" spans="6:8" ht="19.5" customHeight="1" thickTop="1">
      <c r="F24" s="90"/>
      <c r="G24" s="90"/>
      <c r="H24" s="90"/>
    </row>
    <row r="25" spans="6:8" ht="19.5" customHeight="1">
      <c r="F25" s="90"/>
      <c r="G25" s="90"/>
      <c r="H25" s="90"/>
    </row>
    <row r="26" spans="6:7" ht="19.5" customHeight="1">
      <c r="F26" s="90"/>
      <c r="G26" s="90"/>
    </row>
    <row r="27" spans="6:8" ht="19.5" customHeight="1">
      <c r="F27" s="90"/>
      <c r="G27" s="90"/>
      <c r="H27" s="90"/>
    </row>
    <row r="30" spans="6:8" ht="19.5" customHeight="1">
      <c r="F30" s="90"/>
      <c r="G30" s="90"/>
      <c r="H30" s="90"/>
    </row>
    <row r="31" spans="6:8" ht="19.5" customHeight="1">
      <c r="F31" s="90"/>
      <c r="G31" s="90"/>
      <c r="H31" s="90"/>
    </row>
    <row r="32" spans="6:8" ht="19.5" customHeight="1">
      <c r="F32" s="90"/>
      <c r="G32" s="90"/>
      <c r="H32" s="90"/>
    </row>
    <row r="41" spans="2:8" ht="19.5" customHeight="1">
      <c r="B41" s="4"/>
      <c r="C41" s="107" t="s">
        <v>110</v>
      </c>
      <c r="D41" s="108"/>
      <c r="E41" s="108"/>
      <c r="F41" s="108"/>
      <c r="G41" s="108"/>
      <c r="H41" s="108"/>
    </row>
    <row r="42" spans="2:8" ht="19.5" customHeight="1">
      <c r="B42" s="4"/>
      <c r="C42" s="107" t="s">
        <v>101</v>
      </c>
      <c r="D42" s="108"/>
      <c r="E42" s="108"/>
      <c r="F42" s="108"/>
      <c r="G42" s="108"/>
      <c r="H42" s="108"/>
    </row>
    <row r="43" spans="3:9" ht="19.5" customHeight="1">
      <c r="C43" s="107" t="s">
        <v>82</v>
      </c>
      <c r="D43" s="112"/>
      <c r="E43" s="112"/>
      <c r="F43" s="112"/>
      <c r="G43" s="112"/>
      <c r="H43" s="112"/>
      <c r="I43" s="112"/>
    </row>
    <row r="44" spans="3:9" ht="19.5" customHeight="1">
      <c r="C44" s="107" t="s">
        <v>56</v>
      </c>
      <c r="D44" s="112"/>
      <c r="E44" s="112"/>
      <c r="F44" s="112"/>
      <c r="G44" s="112"/>
      <c r="H44" s="112"/>
      <c r="I44" s="112"/>
    </row>
  </sheetData>
  <mergeCells count="7">
    <mergeCell ref="B2:H2"/>
    <mergeCell ref="C43:I43"/>
    <mergeCell ref="C42:H42"/>
    <mergeCell ref="C44:I44"/>
    <mergeCell ref="B6:H6"/>
    <mergeCell ref="B7:H7"/>
    <mergeCell ref="C41:H41"/>
  </mergeCells>
  <printOptions/>
  <pageMargins left="0.75" right="0.75" top="0.53" bottom="0.5" header="0.5" footer="0.5"/>
  <pageSetup horizontalDpi="600" verticalDpi="600" orientation="portrait" paperSize="9" scale="78" r:id="rId1"/>
  <headerFooter alignWithMargins="0">
    <oddFooter>&amp;C&amp;"Times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64"/>
  <sheetViews>
    <sheetView zoomScale="75" zoomScaleNormal="75" workbookViewId="0" topLeftCell="A21">
      <selection activeCell="N53" sqref="N53"/>
    </sheetView>
  </sheetViews>
  <sheetFormatPr defaultColWidth="9.140625" defaultRowHeight="19.5" customHeight="1"/>
  <cols>
    <col min="1" max="1" width="2.7109375" style="11" customWidth="1"/>
    <col min="2" max="2" width="1.57421875" style="11" customWidth="1"/>
    <col min="3" max="3" width="3.28125" style="11" customWidth="1"/>
    <col min="4" max="4" width="83.57421875" style="11" customWidth="1"/>
    <col min="5" max="5" width="12.28125" style="31" customWidth="1"/>
    <col min="6" max="6" width="2.7109375" style="11" customWidth="1"/>
    <col min="7" max="7" width="20.140625" style="11" customWidth="1"/>
    <col min="8" max="9" width="2.7109375" style="11" customWidth="1"/>
    <col min="10" max="16384" width="9.140625" style="11" customWidth="1"/>
  </cols>
  <sheetData>
    <row r="1" spans="2:8" ht="11.25" customHeight="1">
      <c r="B1" s="2"/>
      <c r="C1" s="2"/>
      <c r="D1" s="2"/>
      <c r="E1" s="3"/>
      <c r="F1" s="2"/>
      <c r="G1" s="1"/>
      <c r="H1" s="1"/>
    </row>
    <row r="2" spans="2:8" ht="19.5" customHeight="1">
      <c r="B2" s="109" t="s">
        <v>1</v>
      </c>
      <c r="C2" s="110"/>
      <c r="D2" s="110"/>
      <c r="E2" s="110"/>
      <c r="F2" s="110"/>
      <c r="G2" s="110"/>
      <c r="H2" s="110"/>
    </row>
    <row r="3" spans="2:8" ht="14.25" customHeight="1">
      <c r="B3" s="101"/>
      <c r="C3" s="101"/>
      <c r="D3" s="101"/>
      <c r="E3" s="102"/>
      <c r="F3" s="101"/>
      <c r="G3" s="103"/>
      <c r="H3" s="103"/>
    </row>
    <row r="4" spans="2:8" s="1" customFormat="1" ht="14.25" customHeight="1" thickBot="1">
      <c r="B4" s="34"/>
      <c r="C4" s="34"/>
      <c r="D4" s="34"/>
      <c r="E4" s="35"/>
      <c r="F4" s="34"/>
      <c r="G4" s="34"/>
      <c r="H4" s="34"/>
    </row>
    <row r="5" spans="2:8" s="1" customFormat="1" ht="12.75" customHeight="1">
      <c r="B5" s="33"/>
      <c r="C5" s="33"/>
      <c r="D5" s="33"/>
      <c r="E5" s="81"/>
      <c r="F5" s="33"/>
      <c r="G5" s="33"/>
      <c r="H5" s="33"/>
    </row>
    <row r="6" spans="2:8" s="1" customFormat="1" ht="19.5" customHeight="1">
      <c r="B6" s="111" t="s">
        <v>96</v>
      </c>
      <c r="C6" s="111"/>
      <c r="D6" s="111"/>
      <c r="E6" s="111"/>
      <c r="F6" s="111"/>
      <c r="G6" s="111"/>
      <c r="H6" s="111"/>
    </row>
    <row r="7" spans="2:8" s="1" customFormat="1" ht="19.5" customHeight="1">
      <c r="B7" s="111" t="str">
        <f>+NAV!B7</f>
        <v>For the Financial Period Ended 30th September 2007</v>
      </c>
      <c r="C7" s="111"/>
      <c r="D7" s="111"/>
      <c r="E7" s="111"/>
      <c r="F7" s="111"/>
      <c r="G7" s="111"/>
      <c r="H7" s="111"/>
    </row>
    <row r="8" spans="2:8" s="1" customFormat="1" ht="12.75" customHeight="1" thickBot="1">
      <c r="B8" s="36"/>
      <c r="C8" s="37"/>
      <c r="D8" s="37"/>
      <c r="E8" s="32"/>
      <c r="F8" s="36"/>
      <c r="G8" s="36"/>
      <c r="H8" s="36"/>
    </row>
    <row r="9" spans="2:8" ht="12.75" customHeight="1">
      <c r="B9" s="51"/>
      <c r="C9" s="51"/>
      <c r="D9" s="51"/>
      <c r="E9" s="82"/>
      <c r="F9" s="6"/>
      <c r="G9" s="1"/>
      <c r="H9" s="1"/>
    </row>
    <row r="10" spans="2:8" ht="6" customHeight="1">
      <c r="B10" s="12"/>
      <c r="C10" s="25"/>
      <c r="D10" s="25"/>
      <c r="E10" s="55"/>
      <c r="F10" s="12"/>
      <c r="G10" s="17"/>
      <c r="H10" s="19"/>
    </row>
    <row r="11" spans="2:8" ht="19.5" customHeight="1">
      <c r="B11" s="14"/>
      <c r="C11" s="2"/>
      <c r="D11" s="2"/>
      <c r="E11" s="39"/>
      <c r="F11" s="14"/>
      <c r="G11" s="8" t="s">
        <v>107</v>
      </c>
      <c r="H11" s="20"/>
    </row>
    <row r="12" spans="2:8" ht="19.5" customHeight="1">
      <c r="B12" s="14"/>
      <c r="C12" s="2"/>
      <c r="D12" s="2"/>
      <c r="E12" s="39" t="s">
        <v>10</v>
      </c>
      <c r="F12" s="14"/>
      <c r="G12" s="9" t="s">
        <v>108</v>
      </c>
      <c r="H12" s="54"/>
    </row>
    <row r="13" spans="2:8" ht="19.5" customHeight="1">
      <c r="B13" s="14"/>
      <c r="C13" s="1"/>
      <c r="D13" s="53"/>
      <c r="E13" s="39"/>
      <c r="F13" s="14"/>
      <c r="G13" s="8" t="s">
        <v>0</v>
      </c>
      <c r="H13" s="20"/>
    </row>
    <row r="14" spans="2:8" ht="6" customHeight="1">
      <c r="B14" s="22"/>
      <c r="C14" s="15"/>
      <c r="D14" s="15"/>
      <c r="E14" s="40"/>
      <c r="F14" s="22"/>
      <c r="G14" s="23"/>
      <c r="H14" s="24"/>
    </row>
    <row r="15" spans="2:8" s="1" customFormat="1" ht="11.25" customHeight="1">
      <c r="B15" s="14"/>
      <c r="C15" s="2"/>
      <c r="D15" s="2"/>
      <c r="E15" s="39"/>
      <c r="F15" s="14"/>
      <c r="G15" s="8"/>
      <c r="H15" s="20"/>
    </row>
    <row r="16" spans="2:8" s="1" customFormat="1" ht="20.25" customHeight="1">
      <c r="B16" s="14"/>
      <c r="C16" s="6" t="s">
        <v>58</v>
      </c>
      <c r="D16" s="2"/>
      <c r="E16" s="39"/>
      <c r="F16" s="14"/>
      <c r="G16" s="92"/>
      <c r="H16" s="20"/>
    </row>
    <row r="17" spans="2:8" s="1" customFormat="1" ht="20.25" customHeight="1">
      <c r="B17" s="14"/>
      <c r="C17" s="2" t="s">
        <v>59</v>
      </c>
      <c r="E17" s="39"/>
      <c r="F17" s="14"/>
      <c r="G17" s="92">
        <v>15543.69168</v>
      </c>
      <c r="H17" s="20"/>
    </row>
    <row r="18" spans="2:8" s="1" customFormat="1" ht="20.25" customHeight="1">
      <c r="B18" s="14"/>
      <c r="C18" s="2"/>
      <c r="D18" s="97" t="s">
        <v>60</v>
      </c>
      <c r="E18" s="39"/>
      <c r="F18" s="14"/>
      <c r="G18" s="92"/>
      <c r="H18" s="20"/>
    </row>
    <row r="19" spans="2:8" s="1" customFormat="1" ht="20.25" customHeight="1">
      <c r="B19" s="14"/>
      <c r="C19" s="2"/>
      <c r="D19" s="2" t="s">
        <v>4</v>
      </c>
      <c r="E19" s="39"/>
      <c r="F19" s="14"/>
      <c r="G19" s="92">
        <v>-217.1361</v>
      </c>
      <c r="H19" s="20"/>
    </row>
    <row r="20" spans="2:8" s="1" customFormat="1" ht="20.25" customHeight="1">
      <c r="B20" s="14"/>
      <c r="C20" s="2"/>
      <c r="D20" s="2" t="s">
        <v>18</v>
      </c>
      <c r="E20" s="39"/>
      <c r="F20" s="14"/>
      <c r="G20" s="94">
        <v>2679.5109300000004</v>
      </c>
      <c r="H20" s="20"/>
    </row>
    <row r="21" spans="2:8" s="1" customFormat="1" ht="20.25" customHeight="1">
      <c r="B21" s="14"/>
      <c r="C21" s="2"/>
      <c r="D21" s="2"/>
      <c r="E21" s="39"/>
      <c r="F21" s="14"/>
      <c r="G21" s="92"/>
      <c r="H21" s="20"/>
    </row>
    <row r="22" spans="2:8" s="1" customFormat="1" ht="20.25" customHeight="1">
      <c r="B22" s="14"/>
      <c r="C22" s="2" t="s">
        <v>61</v>
      </c>
      <c r="D22" s="2"/>
      <c r="E22" s="39"/>
      <c r="F22" s="14"/>
      <c r="G22" s="92">
        <f>SUM(G17:G20)+1</f>
        <v>18007.06651</v>
      </c>
      <c r="H22" s="20"/>
    </row>
    <row r="23" spans="2:8" s="1" customFormat="1" ht="20.25" customHeight="1">
      <c r="B23" s="14"/>
      <c r="C23" s="2"/>
      <c r="D23" s="2"/>
      <c r="E23" s="39"/>
      <c r="F23" s="14"/>
      <c r="G23" s="92"/>
      <c r="H23" s="20"/>
    </row>
    <row r="24" spans="2:8" s="1" customFormat="1" ht="20.25" customHeight="1">
      <c r="B24" s="14"/>
      <c r="C24" s="2" t="s">
        <v>62</v>
      </c>
      <c r="D24" s="2"/>
      <c r="E24" s="39"/>
      <c r="F24" s="14"/>
      <c r="G24" s="92"/>
      <c r="H24" s="20"/>
    </row>
    <row r="25" spans="2:8" s="1" customFormat="1" ht="20.25" customHeight="1">
      <c r="B25" s="14"/>
      <c r="C25" s="2"/>
      <c r="D25" s="2" t="s">
        <v>63</v>
      </c>
      <c r="E25" s="39"/>
      <c r="F25" s="14"/>
      <c r="G25" s="92">
        <v>-6948.281829999999</v>
      </c>
      <c r="H25" s="20"/>
    </row>
    <row r="26" spans="2:8" s="1" customFormat="1" ht="20.25" customHeight="1">
      <c r="B26" s="14"/>
      <c r="C26" s="2"/>
      <c r="D26" s="2" t="s">
        <v>64</v>
      </c>
      <c r="E26" s="39"/>
      <c r="F26" s="14"/>
      <c r="G26" s="92">
        <v>-176.97444296774597</v>
      </c>
      <c r="H26" s="20"/>
    </row>
    <row r="27" spans="2:8" s="1" customFormat="1" ht="20.25" customHeight="1">
      <c r="B27" s="14"/>
      <c r="C27" s="2"/>
      <c r="D27" s="2" t="s">
        <v>65</v>
      </c>
      <c r="E27" s="39"/>
      <c r="F27" s="14"/>
      <c r="G27" s="92">
        <v>2480.4446</v>
      </c>
      <c r="H27" s="20"/>
    </row>
    <row r="28" spans="2:8" s="1" customFormat="1" ht="20.25" customHeight="1">
      <c r="B28" s="14"/>
      <c r="C28" s="2"/>
      <c r="D28" s="2"/>
      <c r="E28" s="39"/>
      <c r="F28" s="14"/>
      <c r="G28" s="94"/>
      <c r="H28" s="20"/>
    </row>
    <row r="29" spans="2:8" s="1" customFormat="1" ht="20.25" customHeight="1">
      <c r="B29" s="14"/>
      <c r="C29" s="2" t="s">
        <v>66</v>
      </c>
      <c r="D29" s="2"/>
      <c r="E29" s="39"/>
      <c r="F29" s="14"/>
      <c r="G29" s="92">
        <f>SUM(G22:G28)</f>
        <v>13362.254837032255</v>
      </c>
      <c r="H29" s="20"/>
    </row>
    <row r="30" spans="2:8" s="1" customFormat="1" ht="20.25" customHeight="1">
      <c r="B30" s="14"/>
      <c r="C30" s="2"/>
      <c r="D30" s="2" t="s">
        <v>67</v>
      </c>
      <c r="E30" s="39"/>
      <c r="F30" s="14"/>
      <c r="G30" s="92">
        <v>0</v>
      </c>
      <c r="H30" s="20"/>
    </row>
    <row r="31" spans="2:8" s="1" customFormat="1" ht="20.25" customHeight="1">
      <c r="B31" s="14"/>
      <c r="C31" s="6" t="s">
        <v>68</v>
      </c>
      <c r="D31" s="2"/>
      <c r="E31" s="39"/>
      <c r="F31" s="14"/>
      <c r="G31" s="95">
        <f>SUM(G29:G30)</f>
        <v>13362.254837032255</v>
      </c>
      <c r="H31" s="20"/>
    </row>
    <row r="32" spans="2:8" s="1" customFormat="1" ht="20.25" customHeight="1">
      <c r="B32" s="14"/>
      <c r="C32" s="2"/>
      <c r="D32" s="2"/>
      <c r="E32" s="39"/>
      <c r="F32" s="14"/>
      <c r="G32" s="92"/>
      <c r="H32" s="20"/>
    </row>
    <row r="33" spans="2:8" s="1" customFormat="1" ht="20.25" customHeight="1">
      <c r="B33" s="14"/>
      <c r="C33" s="6" t="s">
        <v>69</v>
      </c>
      <c r="D33" s="2"/>
      <c r="E33" s="39"/>
      <c r="F33" s="14"/>
      <c r="G33" s="92"/>
      <c r="H33" s="20"/>
    </row>
    <row r="34" spans="2:8" s="1" customFormat="1" ht="20.25" customHeight="1">
      <c r="B34" s="14"/>
      <c r="C34" s="2"/>
      <c r="D34" s="2" t="s">
        <v>70</v>
      </c>
      <c r="E34" s="39"/>
      <c r="F34" s="14"/>
      <c r="G34" s="92">
        <v>-86033.65</v>
      </c>
      <c r="H34" s="20"/>
    </row>
    <row r="35" spans="2:8" s="1" customFormat="1" ht="20.25" customHeight="1">
      <c r="B35" s="14"/>
      <c r="C35" s="2"/>
      <c r="D35" s="2" t="s">
        <v>4</v>
      </c>
      <c r="E35" s="39"/>
      <c r="F35" s="14"/>
      <c r="G35" s="92">
        <v>217.1361</v>
      </c>
      <c r="H35" s="20"/>
    </row>
    <row r="36" spans="2:8" s="1" customFormat="1" ht="20.25" customHeight="1">
      <c r="B36" s="14"/>
      <c r="C36" s="6" t="s">
        <v>112</v>
      </c>
      <c r="D36" s="2"/>
      <c r="E36" s="39"/>
      <c r="F36" s="14"/>
      <c r="G36" s="95">
        <f>SUM(G34:G35)</f>
        <v>-85816.51389999999</v>
      </c>
      <c r="H36" s="20"/>
    </row>
    <row r="37" spans="2:8" s="1" customFormat="1" ht="20.25" customHeight="1">
      <c r="B37" s="14"/>
      <c r="C37" s="2"/>
      <c r="D37" s="2"/>
      <c r="E37" s="39"/>
      <c r="F37" s="14"/>
      <c r="G37" s="92"/>
      <c r="H37" s="20"/>
    </row>
    <row r="38" spans="2:8" s="1" customFormat="1" ht="20.25" customHeight="1">
      <c r="B38" s="14"/>
      <c r="C38" s="6" t="s">
        <v>71</v>
      </c>
      <c r="D38" s="2"/>
      <c r="E38" s="39"/>
      <c r="F38" s="14"/>
      <c r="G38" s="92"/>
      <c r="H38" s="20"/>
    </row>
    <row r="39" spans="2:8" s="1" customFormat="1" ht="20.25" customHeight="1">
      <c r="B39" s="14"/>
      <c r="C39" s="2"/>
      <c r="D39" s="2" t="s">
        <v>72</v>
      </c>
      <c r="E39" s="39"/>
      <c r="F39" s="14"/>
      <c r="G39" s="92">
        <v>-2548.844687032258</v>
      </c>
      <c r="H39" s="20"/>
    </row>
    <row r="40" spans="2:8" s="1" customFormat="1" ht="20.25" customHeight="1">
      <c r="B40" s="14"/>
      <c r="C40" s="2"/>
      <c r="D40" s="2" t="s">
        <v>87</v>
      </c>
      <c r="E40" s="39"/>
      <c r="F40" s="14"/>
      <c r="G40" s="92">
        <v>-8349</v>
      </c>
      <c r="H40" s="20"/>
    </row>
    <row r="41" spans="2:8" s="1" customFormat="1" ht="20.25" customHeight="1">
      <c r="B41" s="14"/>
      <c r="C41" s="2"/>
      <c r="D41" s="2" t="s">
        <v>86</v>
      </c>
      <c r="E41" s="39"/>
      <c r="F41" s="14"/>
      <c r="G41" s="92">
        <v>85028</v>
      </c>
      <c r="H41" s="20"/>
    </row>
    <row r="42" spans="2:8" s="1" customFormat="1" ht="20.25" customHeight="1">
      <c r="B42" s="14"/>
      <c r="C42" s="6" t="s">
        <v>73</v>
      </c>
      <c r="D42" s="2"/>
      <c r="E42" s="39"/>
      <c r="F42" s="14"/>
      <c r="G42" s="95">
        <f>SUM(G39:G41)</f>
        <v>74130.15531296775</v>
      </c>
      <c r="H42" s="20"/>
    </row>
    <row r="43" spans="2:8" s="1" customFormat="1" ht="20.25" customHeight="1">
      <c r="B43" s="14"/>
      <c r="C43" s="2"/>
      <c r="D43" s="2"/>
      <c r="E43" s="39"/>
      <c r="F43" s="14"/>
      <c r="G43" s="92"/>
      <c r="H43" s="20"/>
    </row>
    <row r="44" spans="2:8" s="1" customFormat="1" ht="20.25" customHeight="1">
      <c r="B44" s="14"/>
      <c r="C44" s="6" t="s">
        <v>74</v>
      </c>
      <c r="D44" s="2"/>
      <c r="E44" s="39"/>
      <c r="F44" s="14"/>
      <c r="G44" s="92">
        <f>+G42+G36+G31-1</f>
        <v>1674.8962500000125</v>
      </c>
      <c r="H44" s="20"/>
    </row>
    <row r="45" spans="2:8" s="1" customFormat="1" ht="20.25" customHeight="1">
      <c r="B45" s="14"/>
      <c r="C45" s="2"/>
      <c r="D45" s="2"/>
      <c r="E45" s="39"/>
      <c r="F45" s="14"/>
      <c r="G45" s="92"/>
      <c r="H45" s="20"/>
    </row>
    <row r="46" spans="2:8" s="1" customFormat="1" ht="20.25" customHeight="1">
      <c r="B46" s="14"/>
      <c r="C46" s="6" t="s">
        <v>75</v>
      </c>
      <c r="D46" s="2"/>
      <c r="E46" s="39"/>
      <c r="F46" s="14"/>
      <c r="G46" s="92">
        <f>16429022/1000</f>
        <v>16429.022</v>
      </c>
      <c r="H46" s="20"/>
    </row>
    <row r="47" spans="2:8" s="1" customFormat="1" ht="20.25" customHeight="1">
      <c r="B47" s="14"/>
      <c r="C47" s="2"/>
      <c r="D47" s="2"/>
      <c r="E47" s="39"/>
      <c r="F47" s="14"/>
      <c r="G47" s="92"/>
      <c r="H47" s="20"/>
    </row>
    <row r="48" spans="2:8" s="1" customFormat="1" ht="20.25" customHeight="1" thickBot="1">
      <c r="B48" s="14"/>
      <c r="C48" s="6" t="s">
        <v>76</v>
      </c>
      <c r="D48" s="2"/>
      <c r="E48" s="39" t="s">
        <v>77</v>
      </c>
      <c r="F48" s="14"/>
      <c r="G48" s="96">
        <f>+G44+G46</f>
        <v>18103.918250000013</v>
      </c>
      <c r="H48" s="20"/>
    </row>
    <row r="49" spans="2:8" s="1" customFormat="1" ht="20.25" customHeight="1" thickTop="1">
      <c r="B49" s="27"/>
      <c r="C49" s="28"/>
      <c r="D49" s="28"/>
      <c r="E49" s="85"/>
      <c r="F49" s="27"/>
      <c r="G49" s="93"/>
      <c r="H49" s="47"/>
    </row>
    <row r="50" spans="2:8" ht="20.25" customHeight="1">
      <c r="B50" s="1"/>
      <c r="C50" s="1"/>
      <c r="D50" s="1"/>
      <c r="E50" s="4"/>
      <c r="F50" s="1"/>
      <c r="G50" s="10"/>
      <c r="H50" s="10"/>
    </row>
    <row r="51" spans="2:4" ht="19.5" customHeight="1">
      <c r="B51" s="89" t="s">
        <v>77</v>
      </c>
      <c r="C51" s="89"/>
      <c r="D51" s="89" t="s">
        <v>78</v>
      </c>
    </row>
    <row r="52" spans="4:7" ht="19.5" customHeight="1">
      <c r="D52" s="11" t="s">
        <v>79</v>
      </c>
      <c r="G52" s="90">
        <f>+'BS'!G20</f>
        <v>17293.35796</v>
      </c>
    </row>
    <row r="53" spans="4:7" ht="19.5" customHeight="1">
      <c r="D53" s="11" t="s">
        <v>34</v>
      </c>
      <c r="G53" s="90">
        <f>+'BS'!G24</f>
        <v>810.56043</v>
      </c>
    </row>
    <row r="54" ht="19.5" customHeight="1" thickBot="1">
      <c r="G54" s="91">
        <f>SUM(G52:G53)</f>
        <v>18103.918390000003</v>
      </c>
    </row>
    <row r="55" ht="19.5" customHeight="1" thickTop="1">
      <c r="G55" s="99"/>
    </row>
    <row r="56" ht="19.5" customHeight="1">
      <c r="E56" s="11"/>
    </row>
    <row r="57" ht="19.5" customHeight="1">
      <c r="G57" s="99"/>
    </row>
    <row r="58" spans="3:8" ht="19.5" customHeight="1">
      <c r="C58" s="107" t="s">
        <v>110</v>
      </c>
      <c r="D58" s="108"/>
      <c r="E58" s="108"/>
      <c r="F58" s="108"/>
      <c r="G58" s="108"/>
      <c r="H58" s="108"/>
    </row>
    <row r="59" spans="3:8" ht="19.5" customHeight="1">
      <c r="C59" s="107" t="s">
        <v>101</v>
      </c>
      <c r="D59" s="108"/>
      <c r="E59" s="108"/>
      <c r="F59" s="108"/>
      <c r="G59" s="108"/>
      <c r="H59" s="108"/>
    </row>
    <row r="60" spans="2:8" ht="19.5" customHeight="1">
      <c r="B60" s="107" t="s">
        <v>57</v>
      </c>
      <c r="C60" s="108"/>
      <c r="D60" s="108"/>
      <c r="E60" s="108"/>
      <c r="F60" s="108"/>
      <c r="G60" s="108"/>
      <c r="H60" s="108"/>
    </row>
    <row r="61" spans="2:8" ht="19.5" customHeight="1">
      <c r="B61" s="107" t="s">
        <v>26</v>
      </c>
      <c r="C61" s="108"/>
      <c r="D61" s="108"/>
      <c r="E61" s="108"/>
      <c r="F61" s="108"/>
      <c r="G61" s="108"/>
      <c r="H61" s="108"/>
    </row>
    <row r="64" ht="19.5" customHeight="1">
      <c r="G64" s="98"/>
    </row>
  </sheetData>
  <mergeCells count="7">
    <mergeCell ref="B61:H61"/>
    <mergeCell ref="B2:H2"/>
    <mergeCell ref="B6:H6"/>
    <mergeCell ref="B7:H7"/>
    <mergeCell ref="B60:H60"/>
    <mergeCell ref="C58:H58"/>
    <mergeCell ref="C59:H59"/>
  </mergeCells>
  <printOptions/>
  <pageMargins left="0.75" right="0.75" top="0.5" bottom="0.52" header="0.5" footer="0.5"/>
  <pageSetup horizontalDpi="600" verticalDpi="600" orientation="portrait" paperSize="9" scale="66" r:id="rId1"/>
  <headerFooter alignWithMargins="0">
    <oddFooter>&amp;C&amp;"Times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AmAra Geits Manager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rahmanj</dc:creator>
  <cp:keywords/>
  <dc:description/>
  <cp:lastModifiedBy>panneer</cp:lastModifiedBy>
  <cp:lastPrinted>2007-11-05T09:18:40Z</cp:lastPrinted>
  <dcterms:created xsi:type="dcterms:W3CDTF">2007-06-14T02:41:30Z</dcterms:created>
  <dcterms:modified xsi:type="dcterms:W3CDTF">2007-11-05T09:19:26Z</dcterms:modified>
  <cp:category/>
  <cp:version/>
  <cp:contentType/>
  <cp:contentStatus/>
</cp:coreProperties>
</file>